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四国中央市バドミントン協会2025\youkou kekka\kaityouhaigakusei\kekka\"/>
    </mc:Choice>
  </mc:AlternateContent>
  <xr:revisionPtr revIDLastSave="0" documentId="13_ncr:1_{5E9B261A-65DE-4716-A465-39643E115F0D}" xr6:coauthVersionLast="47" xr6:coauthVersionMax="47" xr10:uidLastSave="{00000000-0000-0000-0000-000000000000}"/>
  <bookViews>
    <workbookView xWindow="-108" yWindow="-108" windowWidth="23256" windowHeight="12456" xr2:uid="{E24171F5-A37C-496D-B44C-25CB8FEFA8A7}"/>
  </bookViews>
  <sheets>
    <sheet name="結果" sheetId="365" r:id="rId1"/>
  </sheets>
  <externalReferences>
    <externalReference r:id="rId2"/>
  </externalReferences>
  <definedNames>
    <definedName name="_xlnm.Print_Area" localSheetId="0">結果!$A$1:$BH$56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51" i="365" l="1"/>
  <c r="AU51" i="365"/>
  <c r="D45" i="365"/>
  <c r="V49" i="365"/>
  <c r="BG30" i="365"/>
  <c r="BB30" i="365"/>
  <c r="BG24" i="365"/>
  <c r="BG23" i="365"/>
  <c r="BB22" i="365"/>
  <c r="BB21" i="365"/>
  <c r="BG42" i="365"/>
  <c r="BG36" i="365"/>
  <c r="AW44" i="365"/>
  <c r="AW36" i="365"/>
  <c r="AW34" i="365"/>
  <c r="AW30" i="365"/>
  <c r="AW25" i="365"/>
  <c r="AP39" i="365"/>
  <c r="AP36" i="365"/>
  <c r="AP33" i="365"/>
  <c r="AP25" i="365"/>
  <c r="AP24" i="365"/>
  <c r="AK37" i="365"/>
  <c r="AK32" i="365"/>
  <c r="AK24" i="365"/>
  <c r="AK23" i="365"/>
  <c r="W38" i="365"/>
  <c r="W37" i="365"/>
  <c r="W32" i="365"/>
  <c r="W31" i="365"/>
  <c r="W28" i="365"/>
  <c r="M39" i="365"/>
  <c r="M34" i="365"/>
  <c r="M28" i="365"/>
  <c r="M27" i="365"/>
  <c r="M26" i="365"/>
  <c r="D32" i="365"/>
  <c r="D25" i="365"/>
  <c r="D21" i="365"/>
  <c r="D17" i="365"/>
  <c r="D13" i="365"/>
  <c r="BA54" i="365"/>
  <c r="AU54" i="365"/>
  <c r="AU56" i="365" s="1"/>
  <c r="BA55" i="365" s="1"/>
  <c r="AJ48" i="365"/>
  <c r="V48" i="365"/>
  <c r="D48" i="365"/>
  <c r="D50" i="365" s="1"/>
  <c r="AJ45" i="365"/>
  <c r="V45" i="365"/>
  <c r="U43" i="365"/>
  <c r="U42" i="365"/>
  <c r="U41" i="365"/>
  <c r="U40" i="365"/>
  <c r="U39" i="365"/>
  <c r="U38" i="365"/>
  <c r="AI37" i="365"/>
  <c r="U37" i="365"/>
  <c r="AI36" i="365"/>
  <c r="U36" i="365"/>
  <c r="AI35" i="365"/>
  <c r="U35" i="365"/>
  <c r="AI34" i="365"/>
  <c r="U34" i="365"/>
  <c r="AI33" i="365"/>
  <c r="U33" i="365"/>
  <c r="AI32" i="365"/>
  <c r="U32" i="365"/>
  <c r="AI31" i="365"/>
  <c r="U31" i="365"/>
  <c r="AI30" i="365"/>
  <c r="U30" i="365"/>
  <c r="AI29" i="365"/>
  <c r="U29" i="365"/>
  <c r="AI28" i="365"/>
  <c r="U28" i="365"/>
  <c r="AI27" i="365"/>
  <c r="U27" i="365"/>
  <c r="AI26" i="365"/>
  <c r="U26" i="365"/>
  <c r="AI25" i="365"/>
  <c r="U25" i="365"/>
  <c r="AI24" i="365"/>
  <c r="U24" i="365"/>
  <c r="AI23" i="365"/>
  <c r="U23" i="365"/>
  <c r="AI22" i="365"/>
  <c r="U22" i="365"/>
  <c r="AI21" i="365"/>
  <c r="U21" i="365"/>
  <c r="AI20" i="365"/>
  <c r="U20" i="365"/>
  <c r="AI19" i="365"/>
  <c r="U19" i="365"/>
  <c r="AI18" i="365"/>
  <c r="U18" i="365"/>
  <c r="AI17" i="365"/>
  <c r="U17" i="365"/>
  <c r="AI16" i="365"/>
  <c r="U16" i="365"/>
  <c r="AI15" i="365"/>
  <c r="U15" i="365"/>
  <c r="AI14" i="365"/>
  <c r="U14" i="365"/>
  <c r="AI13" i="365"/>
  <c r="U13" i="365"/>
  <c r="AI12" i="365"/>
  <c r="U12" i="365"/>
  <c r="AI11" i="365"/>
  <c r="U11" i="365"/>
  <c r="AI10" i="365"/>
  <c r="U10" i="365"/>
  <c r="AI9" i="365"/>
  <c r="U9" i="365"/>
  <c r="AI8" i="365"/>
  <c r="U8" i="365"/>
  <c r="AI7" i="365"/>
  <c r="U7" i="365"/>
  <c r="AI6" i="365"/>
  <c r="U6" i="365"/>
  <c r="BA56" i="365" l="1"/>
  <c r="V50" i="365"/>
  <c r="AJ49" i="365" s="1"/>
  <c r="AJ50" i="365" s="1"/>
  <c r="BF54" i="365"/>
</calcChain>
</file>

<file path=xl/sharedStrings.xml><?xml version="1.0" encoding="utf-8"?>
<sst xmlns="http://schemas.openxmlformats.org/spreadsheetml/2006/main" count="1075" uniqueCount="143">
  <si>
    <t>終了時刻</t>
    <rPh sb="0" eb="2">
      <t>シュウリョウ</t>
    </rPh>
    <rPh sb="2" eb="4">
      <t>ジコク</t>
    </rPh>
    <phoneticPr fontId="3"/>
  </si>
  <si>
    <t>開始時刻</t>
    <rPh sb="0" eb="2">
      <t>カイシ</t>
    </rPh>
    <rPh sb="2" eb="4">
      <t>ジコク</t>
    </rPh>
    <phoneticPr fontId="3"/>
  </si>
  <si>
    <t>消費時間</t>
    <rPh sb="0" eb="2">
      <t>ショウヒ</t>
    </rPh>
    <rPh sb="2" eb="4">
      <t>ジカン</t>
    </rPh>
    <phoneticPr fontId="3"/>
  </si>
  <si>
    <t>1ｹﾞｰﾑ時間</t>
    <rPh sb="5" eb="7">
      <t>ジカン</t>
    </rPh>
    <phoneticPr fontId="3"/>
  </si>
  <si>
    <t>1ｺｰﾄ当たり</t>
    <rPh sb="4" eb="5">
      <t>ア</t>
    </rPh>
    <phoneticPr fontId="3"/>
  </si>
  <si>
    <t>位</t>
    <rPh sb="0" eb="1">
      <t>イ</t>
    </rPh>
    <phoneticPr fontId="3"/>
  </si>
  <si>
    <t>③</t>
    <phoneticPr fontId="3"/>
  </si>
  <si>
    <t>あ</t>
    <phoneticPr fontId="3"/>
  </si>
  <si>
    <t>い</t>
    <phoneticPr fontId="3"/>
  </si>
  <si>
    <t>う</t>
    <phoneticPr fontId="3"/>
  </si>
  <si>
    <t>え</t>
    <phoneticPr fontId="3"/>
  </si>
  <si>
    <t>お</t>
    <phoneticPr fontId="3"/>
  </si>
  <si>
    <t>か</t>
    <phoneticPr fontId="3"/>
  </si>
  <si>
    <t>き</t>
    <phoneticPr fontId="3"/>
  </si>
  <si>
    <t>く</t>
    <phoneticPr fontId="3"/>
  </si>
  <si>
    <t>①</t>
    <phoneticPr fontId="3"/>
  </si>
  <si>
    <t>土居中
女１</t>
    <rPh sb="0" eb="2">
      <t>ドイ</t>
    </rPh>
    <rPh sb="2" eb="3">
      <t>チュウ</t>
    </rPh>
    <rPh sb="3" eb="4">
      <t>ミヤナカ</t>
    </rPh>
    <rPh sb="4" eb="5">
      <t>ジョ</t>
    </rPh>
    <phoneticPr fontId="3"/>
  </si>
  <si>
    <t>土居中
女２</t>
    <rPh sb="0" eb="2">
      <t>ドイ</t>
    </rPh>
    <rPh sb="2" eb="3">
      <t>チュウ</t>
    </rPh>
    <rPh sb="3" eb="4">
      <t>ミヤナカ</t>
    </rPh>
    <rPh sb="4" eb="5">
      <t>ジョ</t>
    </rPh>
    <phoneticPr fontId="3"/>
  </si>
  <si>
    <t>ｹﾞｰﾑ数</t>
    <rPh sb="4" eb="5">
      <t>スウ</t>
    </rPh>
    <phoneticPr fontId="3"/>
  </si>
  <si>
    <t>④</t>
    <phoneticPr fontId="3"/>
  </si>
  <si>
    <t>最終順位</t>
    <rPh sb="0" eb="2">
      <t>サイシュウ</t>
    </rPh>
    <rPh sb="2" eb="4">
      <t>ジュンイ</t>
    </rPh>
    <phoneticPr fontId="3"/>
  </si>
  <si>
    <t>②</t>
    <phoneticPr fontId="3"/>
  </si>
  <si>
    <t>１５点</t>
    <phoneticPr fontId="3"/>
  </si>
  <si>
    <t>土居中
２</t>
    <rPh sb="0" eb="2">
      <t>ドイ</t>
    </rPh>
    <rPh sb="2" eb="3">
      <t>チュウ</t>
    </rPh>
    <phoneticPr fontId="3"/>
  </si>
  <si>
    <t>土居中
１</t>
    <rPh sb="0" eb="2">
      <t>ドイ</t>
    </rPh>
    <rPh sb="2" eb="3">
      <t>チュウ</t>
    </rPh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</si>
  <si>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</si>
  <si>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</si>
  <si>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</si>
  <si>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</si>
  <si>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1位</t>
    <rPh sb="1" eb="2">
      <t>イ</t>
    </rPh>
    <phoneticPr fontId="3"/>
  </si>
  <si>
    <t>2位</t>
    <rPh sb="1" eb="2">
      <t>イ</t>
    </rPh>
    <phoneticPr fontId="3"/>
  </si>
  <si>
    <t>3位</t>
    <rPh sb="1" eb="2">
      <t>イ</t>
    </rPh>
    <phoneticPr fontId="3"/>
  </si>
  <si>
    <t>4位</t>
    <rPh sb="1" eb="2">
      <t>イ</t>
    </rPh>
    <phoneticPr fontId="3"/>
  </si>
  <si>
    <t>-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</si>
  <si>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</si>
  <si>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</si>
  <si>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</si>
  <si>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</si>
  <si>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</si>
  <si>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</si>
  <si>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</si>
  <si>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</si>
  <si>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土居中
３</t>
    <rPh sb="0" eb="2">
      <t>ドイ</t>
    </rPh>
    <rPh sb="2" eb="3">
      <t>チュウ</t>
    </rPh>
    <phoneticPr fontId="3"/>
  </si>
  <si>
    <t>山内賢信</t>
    <rPh sb="0" eb="2">
      <t>ヤマウチ</t>
    </rPh>
    <rPh sb="2" eb="4">
      <t>ケンシン</t>
    </rPh>
    <phoneticPr fontId="4"/>
  </si>
  <si>
    <t>石水梨羽</t>
    <rPh sb="0" eb="2">
      <t>イシミズ</t>
    </rPh>
    <rPh sb="2" eb="3">
      <t>リ</t>
    </rPh>
    <rPh sb="3" eb="4">
      <t>ハネ</t>
    </rPh>
    <phoneticPr fontId="3"/>
  </si>
  <si>
    <t>賞</t>
    <rPh sb="0" eb="1">
      <t>ショウ</t>
    </rPh>
    <phoneticPr fontId="3"/>
  </si>
  <si>
    <t>山内冴翼</t>
    <rPh sb="0" eb="2">
      <t>ヤマウチ</t>
    </rPh>
    <rPh sb="2" eb="3">
      <t>サ</t>
    </rPh>
    <rPh sb="3" eb="4">
      <t>ツバサ</t>
    </rPh>
    <phoneticPr fontId="2"/>
  </si>
  <si>
    <t>山内瑞稀</t>
    <rPh sb="0" eb="2">
      <t>ヤマウチ</t>
    </rPh>
    <rPh sb="2" eb="4">
      <t>ミズキ</t>
    </rPh>
    <phoneticPr fontId="2"/>
  </si>
  <si>
    <t>近藤貫汰</t>
    <rPh sb="0" eb="2">
      <t>コンドウ</t>
    </rPh>
    <rPh sb="2" eb="3">
      <t>カン</t>
    </rPh>
    <rPh sb="3" eb="4">
      <t>タ</t>
    </rPh>
    <phoneticPr fontId="2"/>
  </si>
  <si>
    <t>佐藤剣志郎</t>
    <rPh sb="0" eb="2">
      <t>サトウ</t>
    </rPh>
    <rPh sb="2" eb="3">
      <t>ケン</t>
    </rPh>
    <rPh sb="3" eb="5">
      <t>シロウ</t>
    </rPh>
    <phoneticPr fontId="2"/>
  </si>
  <si>
    <t>1回戦</t>
    <rPh sb="1" eb="3">
      <t>カイセン</t>
    </rPh>
    <phoneticPr fontId="3"/>
  </si>
  <si>
    <t>2回戦</t>
    <rPh sb="1" eb="3">
      <t>カイセン</t>
    </rPh>
    <phoneticPr fontId="3"/>
  </si>
  <si>
    <t>3回戦</t>
    <rPh sb="1" eb="3">
      <t>カイセン</t>
    </rPh>
    <phoneticPr fontId="3"/>
  </si>
  <si>
    <t>氏名</t>
    <rPh sb="0" eb="2">
      <t>シメイ</t>
    </rPh>
    <phoneticPr fontId="3"/>
  </si>
  <si>
    <t>結果</t>
    <rPh sb="0" eb="2">
      <t>ケッカ</t>
    </rPh>
    <phoneticPr fontId="3"/>
  </si>
  <si>
    <t>1回戦結果</t>
    <rPh sb="1" eb="3">
      <t>カイセン</t>
    </rPh>
    <rPh sb="3" eb="5">
      <t>ケッカ</t>
    </rPh>
    <phoneticPr fontId="3"/>
  </si>
  <si>
    <t>2回戦結果</t>
    <rPh sb="1" eb="3">
      <t>カイセン</t>
    </rPh>
    <rPh sb="3" eb="5">
      <t>ケッカ</t>
    </rPh>
    <phoneticPr fontId="3"/>
  </si>
  <si>
    <t>21点</t>
    <phoneticPr fontId="3"/>
  </si>
  <si>
    <t>１回戦</t>
    <rPh sb="1" eb="3">
      <t>カイセン</t>
    </rPh>
    <phoneticPr fontId="3"/>
  </si>
  <si>
    <t>２回戦</t>
    <rPh sb="1" eb="3">
      <t>カイセン</t>
    </rPh>
    <phoneticPr fontId="3"/>
  </si>
  <si>
    <t>岸本桂司</t>
    <rPh sb="0" eb="2">
      <t>キシモト</t>
    </rPh>
    <rPh sb="2" eb="4">
      <t>ケイジ</t>
    </rPh>
    <phoneticPr fontId="2"/>
  </si>
  <si>
    <t>ペアは本部一任。</t>
    <phoneticPr fontId="3"/>
  </si>
  <si>
    <t>石川睦翔</t>
    <rPh sb="0" eb="1">
      <t>イシ</t>
    </rPh>
    <rPh sb="1" eb="2">
      <t>カワ</t>
    </rPh>
    <rPh sb="2" eb="3">
      <t>リク</t>
    </rPh>
    <rPh sb="3" eb="4">
      <t>ト</t>
    </rPh>
    <phoneticPr fontId="2"/>
  </si>
  <si>
    <t>續木 晴</t>
    <rPh sb="0" eb="1">
      <t>ツヅ</t>
    </rPh>
    <rPh sb="1" eb="2">
      <t>キ</t>
    </rPh>
    <rPh sb="3" eb="4">
      <t>ハル</t>
    </rPh>
    <phoneticPr fontId="2"/>
  </si>
  <si>
    <t>山中愁智</t>
    <phoneticPr fontId="3"/>
  </si>
  <si>
    <t>土居中
女３</t>
    <rPh sb="0" eb="2">
      <t>ドイ</t>
    </rPh>
    <rPh sb="2" eb="3">
      <t>チュウ</t>
    </rPh>
    <rPh sb="3" eb="4">
      <t>ミヤナカ</t>
    </rPh>
    <rPh sb="4" eb="5">
      <t>ジョ</t>
    </rPh>
    <phoneticPr fontId="3"/>
  </si>
  <si>
    <t>佐伯希絆愛</t>
    <rPh sb="2" eb="3">
      <t>ノゾミ</t>
    </rPh>
    <rPh sb="3" eb="4">
      <t>キズナ</t>
    </rPh>
    <rPh sb="4" eb="5">
      <t>アイ</t>
    </rPh>
    <phoneticPr fontId="3"/>
  </si>
  <si>
    <t>新宮中
２</t>
    <rPh sb="0" eb="2">
      <t>シングウ</t>
    </rPh>
    <rPh sb="2" eb="3">
      <t>チュウ</t>
    </rPh>
    <phoneticPr fontId="3"/>
  </si>
  <si>
    <t>山内来斗</t>
    <phoneticPr fontId="3"/>
  </si>
  <si>
    <t>新宮小
女６</t>
    <rPh sb="0" eb="2">
      <t>シングウ</t>
    </rPh>
    <rPh sb="2" eb="3">
      <t>ショウ</t>
    </rPh>
    <rPh sb="4" eb="5">
      <t>オンナ</t>
    </rPh>
    <phoneticPr fontId="3"/>
  </si>
  <si>
    <t>佐々木駿丞</t>
    <phoneticPr fontId="3"/>
  </si>
  <si>
    <t>大塚清秋</t>
    <rPh sb="0" eb="2">
      <t>オオツカ</t>
    </rPh>
    <rPh sb="2" eb="4">
      <t>キヨアキ</t>
    </rPh>
    <phoneticPr fontId="3"/>
  </si>
  <si>
    <t>長崎陽司</t>
    <phoneticPr fontId="3"/>
  </si>
  <si>
    <t>新居浜
東高１</t>
    <rPh sb="0" eb="3">
      <t>ニイハマ</t>
    </rPh>
    <rPh sb="4" eb="5">
      <t>ヒガシ</t>
    </rPh>
    <rPh sb="5" eb="6">
      <t>ダカ</t>
    </rPh>
    <phoneticPr fontId="3"/>
  </si>
  <si>
    <t>菅原凌駕</t>
  </si>
  <si>
    <t>土居高
３</t>
    <rPh sb="0" eb="2">
      <t>ドイ</t>
    </rPh>
    <rPh sb="2" eb="3">
      <t>コウ</t>
    </rPh>
    <phoneticPr fontId="3"/>
  </si>
  <si>
    <t>加藤陽夏</t>
    <rPh sb="0" eb="2">
      <t>カトウ</t>
    </rPh>
    <rPh sb="2" eb="3">
      <t>ヨウ</t>
    </rPh>
    <rPh sb="3" eb="4">
      <t>ナツ</t>
    </rPh>
    <phoneticPr fontId="3"/>
  </si>
  <si>
    <t>滝本美音</t>
    <rPh sb="0" eb="2">
      <t>タキモト</t>
    </rPh>
    <rPh sb="2" eb="4">
      <t>ミオン</t>
    </rPh>
    <phoneticPr fontId="3"/>
  </si>
  <si>
    <t>土居高
１</t>
    <rPh sb="0" eb="2">
      <t>ドイ</t>
    </rPh>
    <rPh sb="2" eb="3">
      <t>コウ</t>
    </rPh>
    <phoneticPr fontId="3"/>
  </si>
  <si>
    <t>松柏小
３</t>
    <rPh sb="0" eb="2">
      <t>ショウハク</t>
    </rPh>
    <rPh sb="2" eb="3">
      <t>ショウ</t>
    </rPh>
    <phoneticPr fontId="3"/>
  </si>
  <si>
    <t>森　迅</t>
    <rPh sb="0" eb="1">
      <t>モリ</t>
    </rPh>
    <rPh sb="2" eb="3">
      <t>ジン</t>
    </rPh>
    <phoneticPr fontId="3"/>
  </si>
  <si>
    <t>石水立飛</t>
    <rPh sb="0" eb="2">
      <t>イシミズ</t>
    </rPh>
    <rPh sb="2" eb="3">
      <t>タツ</t>
    </rPh>
    <rPh sb="3" eb="4">
      <t>ト</t>
    </rPh>
    <phoneticPr fontId="2"/>
  </si>
  <si>
    <t>黒田龍生</t>
    <rPh sb="0" eb="2">
      <t>クロダ</t>
    </rPh>
    <rPh sb="2" eb="3">
      <t>リュウ</t>
    </rPh>
    <rPh sb="3" eb="4">
      <t>セイ</t>
    </rPh>
    <phoneticPr fontId="3"/>
  </si>
  <si>
    <t>I</t>
    <phoneticPr fontId="3"/>
  </si>
  <si>
    <t>⑨</t>
    <phoneticPr fontId="3"/>
  </si>
  <si>
    <t>亀田絆斗</t>
    <rPh sb="0" eb="2">
      <t>カメダ</t>
    </rPh>
    <rPh sb="2" eb="3">
      <t>キズナ</t>
    </rPh>
    <rPh sb="3" eb="4">
      <t>ト</t>
    </rPh>
    <phoneticPr fontId="3"/>
  </si>
  <si>
    <t>石川直樹</t>
    <rPh sb="0" eb="2">
      <t>イシカワ</t>
    </rPh>
    <rPh sb="2" eb="4">
      <t>ナオキ</t>
    </rPh>
    <phoneticPr fontId="3"/>
  </si>
  <si>
    <t>大廣悠生</t>
    <phoneticPr fontId="1"/>
  </si>
  <si>
    <t>新宮中
１</t>
    <rPh sb="0" eb="2">
      <t>シングウ</t>
    </rPh>
    <rPh sb="2" eb="3">
      <t>チュウ</t>
    </rPh>
    <phoneticPr fontId="3"/>
  </si>
  <si>
    <t>合田愛桜</t>
  </si>
  <si>
    <t>髙橋 陸</t>
    <phoneticPr fontId="3"/>
  </si>
  <si>
    <t>矢野晴渡</t>
    <phoneticPr fontId="3"/>
  </si>
  <si>
    <t>森田蒼空</t>
    <phoneticPr fontId="3"/>
  </si>
  <si>
    <t>一柳利壱</t>
    <phoneticPr fontId="3"/>
  </si>
  <si>
    <t>岩本麗音</t>
    <phoneticPr fontId="3"/>
  </si>
  <si>
    <t>村上大和</t>
    <phoneticPr fontId="3"/>
  </si>
  <si>
    <t>森實亮雅</t>
    <phoneticPr fontId="3"/>
  </si>
  <si>
    <t>奥井雅葵</t>
    <phoneticPr fontId="3"/>
  </si>
  <si>
    <t>濵田斗貴也</t>
    <phoneticPr fontId="3"/>
  </si>
  <si>
    <t>大西悠月</t>
    <phoneticPr fontId="3"/>
  </si>
  <si>
    <t>戎 想良</t>
    <phoneticPr fontId="3"/>
  </si>
  <si>
    <t>合田亜里砂</t>
    <phoneticPr fontId="3"/>
  </si>
  <si>
    <t>篠原文章</t>
    <phoneticPr fontId="3"/>
  </si>
  <si>
    <t>梶田季桜</t>
  </si>
  <si>
    <t>5位</t>
    <rPh sb="1" eb="2">
      <t>イ</t>
    </rPh>
    <phoneticPr fontId="3"/>
  </si>
  <si>
    <t>このリーグ戦で終了</t>
    <rPh sb="5" eb="6">
      <t>セン</t>
    </rPh>
    <rPh sb="7" eb="9">
      <t>シュウリョウ</t>
    </rPh>
    <phoneticPr fontId="3"/>
  </si>
  <si>
    <t>Ａ１</t>
    <phoneticPr fontId="3"/>
  </si>
  <si>
    <t>Ｂ１</t>
    <phoneticPr fontId="3"/>
  </si>
  <si>
    <t>Ａ２</t>
    <phoneticPr fontId="3"/>
  </si>
  <si>
    <t>Ｂ２</t>
    <phoneticPr fontId="3"/>
  </si>
  <si>
    <t>Ａ３</t>
    <phoneticPr fontId="3"/>
  </si>
  <si>
    <t>Ｂ３</t>
    <phoneticPr fontId="3"/>
  </si>
  <si>
    <t>Ａ４</t>
    <phoneticPr fontId="3"/>
  </si>
  <si>
    <t>Ｂ４</t>
    <phoneticPr fontId="3"/>
  </si>
  <si>
    <t>Ｃ１</t>
    <phoneticPr fontId="3"/>
  </si>
  <si>
    <t>Ｄ１</t>
    <phoneticPr fontId="3"/>
  </si>
  <si>
    <t>Ｃ２</t>
    <phoneticPr fontId="3"/>
  </si>
  <si>
    <t>Ｄ２</t>
    <phoneticPr fontId="3"/>
  </si>
  <si>
    <t>Ｃ３</t>
    <phoneticPr fontId="3"/>
  </si>
  <si>
    <t>Ｄ３</t>
    <phoneticPr fontId="3"/>
  </si>
  <si>
    <t>Ｃ４</t>
    <phoneticPr fontId="3"/>
  </si>
  <si>
    <t>Ｄ４</t>
    <phoneticPr fontId="3"/>
  </si>
  <si>
    <t>の</t>
    <phoneticPr fontId="3"/>
  </si>
  <si>
    <t>１位グループ</t>
    <rPh sb="1" eb="2">
      <t>イ</t>
    </rPh>
    <phoneticPr fontId="3"/>
  </si>
  <si>
    <t>２位グループ</t>
    <rPh sb="1" eb="2">
      <t>イ</t>
    </rPh>
    <phoneticPr fontId="3"/>
  </si>
  <si>
    <t>３位グループ</t>
    <rPh sb="1" eb="2">
      <t>イ</t>
    </rPh>
    <phoneticPr fontId="3"/>
  </si>
  <si>
    <t>全部で</t>
    <rPh sb="0" eb="2">
      <t>ゼンブ</t>
    </rPh>
    <phoneticPr fontId="3"/>
  </si>
  <si>
    <t>川之江高２</t>
    <rPh sb="0" eb="3">
      <t>カワノエ</t>
    </rPh>
    <rPh sb="3" eb="4">
      <t>コウ</t>
    </rPh>
    <phoneticPr fontId="3"/>
  </si>
  <si>
    <t>長野絢一</t>
    <rPh sb="0" eb="2">
      <t>ナガノ</t>
    </rPh>
    <rPh sb="2" eb="4">
      <t>ジュンイチ</t>
    </rPh>
    <phoneticPr fontId="3"/>
  </si>
  <si>
    <t>土居高３</t>
    <rPh sb="0" eb="2">
      <t>ドイ</t>
    </rPh>
    <rPh sb="2" eb="3">
      <t>コウ</t>
    </rPh>
    <phoneticPr fontId="3"/>
  </si>
  <si>
    <t>6位</t>
    <rPh sb="1" eb="2">
      <t>イ</t>
    </rPh>
    <phoneticPr fontId="3"/>
  </si>
  <si>
    <t>－</t>
  </si>
  <si>
    <t>－</t>
    <phoneticPr fontId="3"/>
  </si>
  <si>
    <t>４・５位グループ</t>
    <rPh sb="3" eb="4">
      <t>イ</t>
    </rPh>
    <phoneticPr fontId="3"/>
  </si>
  <si>
    <t>村上晴康</t>
    <rPh sb="0" eb="2">
      <t>ムラカミ</t>
    </rPh>
    <rPh sb="2" eb="4">
      <t>ハルヤス</t>
    </rPh>
    <phoneticPr fontId="3"/>
  </si>
  <si>
    <t>長崎陽司</t>
  </si>
  <si>
    <t>ｵｰﾌﾟﾝ</t>
    <phoneticPr fontId="3"/>
  </si>
  <si>
    <t>7位</t>
    <rPh sb="1" eb="2">
      <t>イ</t>
    </rPh>
    <phoneticPr fontId="3"/>
  </si>
  <si>
    <t>塩出茂明</t>
    <rPh sb="0" eb="2">
      <t>シオデ</t>
    </rPh>
    <rPh sb="2" eb="4">
      <t>シゲアキ</t>
    </rPh>
    <phoneticPr fontId="3"/>
  </si>
  <si>
    <t>鈴木雄一郎</t>
    <rPh sb="0" eb="2">
      <t>スズキ</t>
    </rPh>
    <rPh sb="2" eb="5">
      <t>ユウイチロウ</t>
    </rPh>
    <phoneticPr fontId="3"/>
  </si>
  <si>
    <t>ダブルス交流戦（46名）</t>
    <rPh sb="4" eb="7">
      <t>コウリュウセン</t>
    </rPh>
    <rPh sb="10" eb="11">
      <t>メイ</t>
    </rPh>
    <phoneticPr fontId="3"/>
  </si>
  <si>
    <t>21点　（Eは15点）</t>
    <rPh sb="9" eb="10">
      <t>テン</t>
    </rPh>
    <phoneticPr fontId="3"/>
  </si>
  <si>
    <t>R7.12.21(日）第14回会長杯市内学生シングルス普及大会＆教室　（37名）</t>
    <rPh sb="11" eb="12">
      <t>ダイ</t>
    </rPh>
    <rPh sb="14" eb="15">
      <t>カイ</t>
    </rPh>
    <rPh sb="15" eb="17">
      <t>カイチョウ</t>
    </rPh>
    <rPh sb="17" eb="18">
      <t>ハイ</t>
    </rPh>
    <rPh sb="18" eb="20">
      <t>シナイ</t>
    </rPh>
    <rPh sb="20" eb="22">
      <t>ガクセイ</t>
    </rPh>
    <rPh sb="27" eb="29">
      <t>フキュウ</t>
    </rPh>
    <rPh sb="29" eb="31">
      <t>タイカイ</t>
    </rPh>
    <rPh sb="32" eb="34">
      <t>キョウシツ</t>
    </rPh>
    <rPh sb="38" eb="39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</si>
</sst>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8" formatCode="&quot;&quot;0&quot;位&quot;"/>
    <numFmt numFmtId="179" formatCode="&quot;&quot;0&quot;ｹﾞｰﾑ&quot;"/>
    <numFmt numFmtId="180" formatCode="&quot;（計&quot;0&quot;ｹﾞｰﾑ）&quot;"/>
    <numFmt numFmtId="181" formatCode="&quot;1人&quot;0&quot;ｹﾞｰﾑ&quot;"/>
    <numFmt numFmtId="182" formatCode="&quot;(&quot;0.0&quot;本)&quot;"/>
    <numFmt numFmtId="183" formatCode="&quot;(&quot;0&quot;本)&quot;"/>
    <numFmt numFmtId="184" formatCode="&quot;ｹﾞｰﾑ数合計&quot;0&quot;個&quot;"/>
    <numFmt numFmtId="186" formatCode="&quot;&quot;@&quot;位&quot;"/>
  </numFmts>
  <fonts count="4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標準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sz val="90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u/>
      <sz val="30"/>
      <color theme="1"/>
      <name val="ＭＳ Ｐゴシック"/>
      <family val="3"/>
      <charset val="128"/>
    </font>
    <font>
      <b/>
      <sz val="26"/>
      <color rgb="FFFF0000"/>
      <name val="ＭＳ Ｐゴシック"/>
      <family val="3"/>
      <charset val="128"/>
    </font>
    <font>
      <b/>
      <sz val="16"/>
      <color rgb="FF0000FF"/>
      <name val="ＭＳ Ｐゴシック"/>
      <family val="3"/>
      <charset val="128"/>
    </font>
    <font>
      <sz val="17"/>
      <color theme="1"/>
      <name val="MS UI Gothic"/>
      <family val="3"/>
      <charset val="128"/>
    </font>
    <font>
      <sz val="11"/>
      <color theme="0"/>
      <name val="ＭＳ Ｐゴシック"/>
      <family val="3"/>
      <charset val="128"/>
    </font>
    <font>
      <sz val="48"/>
      <color theme="1"/>
      <name val="ＭＳ Ｐゴシック"/>
      <family val="3"/>
      <charset val="128"/>
    </font>
    <font>
      <sz val="32"/>
      <color theme="1"/>
      <name val="ＭＳ Ｐゴシック"/>
      <family val="3"/>
      <charset val="128"/>
    </font>
    <font>
      <u/>
      <sz val="24"/>
      <color theme="1"/>
      <name val="ＭＳ Ｐゴシック"/>
      <family val="3"/>
      <charset val="128"/>
    </font>
    <font>
      <sz val="48"/>
      <color rgb="FFFF0000"/>
      <name val="ＭＳ Ｐゴシック"/>
      <family val="3"/>
      <charset val="128"/>
    </font>
    <font>
      <u/>
      <sz val="16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3"/>
      <color theme="1"/>
      <name val="MS UI Gothic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rgb="FFFFA3A3"/>
        <bgColor indexed="45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indexed="45"/>
      </patternFill>
    </fill>
    <fill>
      <patternFill patternType="solid">
        <fgColor rgb="FFFFFFC9"/>
        <bgColor indexed="64"/>
      </patternFill>
    </fill>
    <fill>
      <patternFill patternType="solid">
        <fgColor rgb="FFFEDAEE"/>
        <bgColor indexed="64"/>
      </patternFill>
    </fill>
    <fill>
      <patternFill patternType="solid">
        <fgColor rgb="FFFFFFC9"/>
        <bgColor indexed="45"/>
      </patternFill>
    </fill>
    <fill>
      <patternFill patternType="solid">
        <fgColor rgb="FFFECEE8"/>
        <bgColor indexed="64"/>
      </patternFill>
    </fill>
    <fill>
      <patternFill patternType="solid">
        <fgColor rgb="FFFFFF00"/>
        <bgColor indexed="45"/>
      </patternFill>
    </fill>
    <fill>
      <patternFill patternType="solid">
        <fgColor rgb="FFB2CCEC"/>
        <bgColor indexed="64"/>
      </patternFill>
    </fill>
    <fill>
      <patternFill patternType="solid">
        <fgColor rgb="FFB2CCEC"/>
        <bgColor indexed="45"/>
      </patternFill>
    </fill>
    <fill>
      <patternFill patternType="solid">
        <fgColor rgb="FFFFB3FF"/>
        <bgColor indexed="4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5"/>
      </patternFill>
    </fill>
    <fill>
      <patternFill patternType="solid">
        <fgColor rgb="FFC6B9D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DashDot">
        <color auto="1"/>
      </left>
      <right style="mediumDashDot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7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6" fillId="0" borderId="0" applyBorder="0"/>
    <xf numFmtId="0" fontId="6" fillId="0" borderId="0" applyBorder="0"/>
    <xf numFmtId="0" fontId="5" fillId="0" borderId="0">
      <alignment vertical="center"/>
    </xf>
    <xf numFmtId="0" fontId="5" fillId="0" borderId="0"/>
    <xf numFmtId="0" fontId="6" fillId="0" borderId="0" applyBorder="0"/>
    <xf numFmtId="0" fontId="8" fillId="0" borderId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>
      <alignment vertical="center"/>
    </xf>
  </cellStyleXfs>
  <cellXfs count="340">
    <xf numFmtId="0" fontId="0" fillId="0" borderId="0" xfId="0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7" fillId="2" borderId="0" xfId="0" applyFont="1" applyFill="1"/>
    <xf numFmtId="0" fontId="9" fillId="2" borderId="0" xfId="0" applyFont="1" applyFill="1" applyAlignment="1">
      <alignment horizontal="left" vertical="center"/>
    </xf>
    <xf numFmtId="180" fontId="20" fillId="2" borderId="0" xfId="0" applyNumberFormat="1" applyFont="1" applyFill="1" applyAlignment="1">
      <alignment wrapText="1" shrinkToFit="1"/>
    </xf>
    <xf numFmtId="180" fontId="18" fillId="2" borderId="0" xfId="0" applyNumberFormat="1" applyFont="1" applyFill="1" applyAlignment="1">
      <alignment vertical="center" shrinkToFit="1"/>
    </xf>
    <xf numFmtId="0" fontId="9" fillId="2" borderId="0" xfId="0" applyFont="1" applyFill="1" applyAlignment="1">
      <alignment vertical="center" shrinkToFit="1"/>
    </xf>
    <xf numFmtId="182" fontId="11" fillId="2" borderId="0" xfId="0" applyNumberFormat="1" applyFont="1" applyFill="1" applyAlignment="1">
      <alignment vertical="center"/>
    </xf>
    <xf numFmtId="180" fontId="9" fillId="2" borderId="0" xfId="0" applyNumberFormat="1" applyFont="1" applyFill="1" applyAlignment="1">
      <alignment vertical="center" shrinkToFit="1"/>
    </xf>
    <xf numFmtId="0" fontId="22" fillId="2" borderId="0" xfId="0" applyFont="1" applyFill="1" applyAlignment="1">
      <alignment vertical="center" shrinkToFit="1"/>
    </xf>
    <xf numFmtId="0" fontId="22" fillId="2" borderId="0" xfId="0" applyFont="1" applyFill="1" applyAlignment="1">
      <alignment vertical="center"/>
    </xf>
    <xf numFmtId="0" fontId="23" fillId="2" borderId="0" xfId="0" applyFont="1" applyFill="1"/>
    <xf numFmtId="0" fontId="17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 vertical="center"/>
    </xf>
    <xf numFmtId="0" fontId="2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 shrinkToFit="1"/>
    </xf>
    <xf numFmtId="38" fontId="11" fillId="2" borderId="0" xfId="1" applyFont="1" applyFill="1" applyAlignment="1">
      <alignment horizontal="center" vertical="center"/>
    </xf>
    <xf numFmtId="0" fontId="11" fillId="2" borderId="0" xfId="0" applyFont="1" applyFill="1"/>
    <xf numFmtId="38" fontId="11" fillId="2" borderId="0" xfId="1" applyFont="1" applyFill="1"/>
    <xf numFmtId="38" fontId="11" fillId="2" borderId="0" xfId="1" applyFont="1" applyFill="1" applyAlignment="1">
      <alignment horizontal="center" vertical="center" shrinkToFit="1"/>
    </xf>
    <xf numFmtId="180" fontId="11" fillId="2" borderId="0" xfId="0" applyNumberFormat="1" applyFont="1" applyFill="1" applyAlignment="1">
      <alignment horizontal="center" vertical="center" shrinkToFit="1"/>
    </xf>
    <xf numFmtId="180" fontId="11" fillId="2" borderId="0" xfId="0" applyNumberFormat="1" applyFont="1" applyFill="1" applyAlignment="1">
      <alignment vertical="center" shrinkToFit="1"/>
    </xf>
    <xf numFmtId="180" fontId="11" fillId="2" borderId="0" xfId="0" applyNumberFormat="1" applyFont="1" applyFill="1" applyAlignment="1">
      <alignment vertical="center" wrapText="1" shrinkToFit="1"/>
    </xf>
    <xf numFmtId="0" fontId="26" fillId="2" borderId="0" xfId="0" applyFont="1" applyFill="1" applyAlignment="1">
      <alignment wrapText="1" shrinkToFit="1"/>
    </xf>
    <xf numFmtId="182" fontId="19" fillId="2" borderId="0" xfId="0" applyNumberFormat="1" applyFont="1" applyFill="1" applyAlignment="1">
      <alignment vertical="center"/>
    </xf>
    <xf numFmtId="0" fontId="24" fillId="2" borderId="0" xfId="0" applyFont="1" applyFill="1"/>
    <xf numFmtId="0" fontId="10" fillId="3" borderId="0" xfId="0" applyFont="1" applyFill="1" applyAlignment="1">
      <alignment horizontal="center" vertical="center" shrinkToFit="1"/>
    </xf>
    <xf numFmtId="0" fontId="9" fillId="2" borderId="10" xfId="11" applyNumberFormat="1" applyFont="1" applyFill="1" applyBorder="1" applyAlignment="1">
      <alignment horizontal="center" vertical="center" shrinkToFit="1"/>
    </xf>
    <xf numFmtId="0" fontId="9" fillId="2" borderId="6" xfId="11" applyNumberFormat="1" applyFont="1" applyFill="1" applyBorder="1" applyAlignment="1">
      <alignment horizontal="center" vertical="center" shrinkToFit="1"/>
    </xf>
    <xf numFmtId="0" fontId="9" fillId="2" borderId="32" xfId="11" applyNumberFormat="1" applyFont="1" applyFill="1" applyBorder="1" applyAlignment="1">
      <alignment horizontal="center" vertical="center" shrinkToFit="1"/>
    </xf>
    <xf numFmtId="0" fontId="9" fillId="2" borderId="13" xfId="11" applyNumberFormat="1" applyFont="1" applyFill="1" applyBorder="1" applyAlignment="1">
      <alignment horizontal="center" vertical="center" shrinkToFit="1"/>
    </xf>
    <xf numFmtId="0" fontId="9" fillId="2" borderId="11" xfId="11" applyNumberFormat="1" applyFont="1" applyFill="1" applyBorder="1" applyAlignment="1">
      <alignment horizontal="center" vertical="center" shrinkToFit="1"/>
    </xf>
    <xf numFmtId="0" fontId="9" fillId="2" borderId="12" xfId="11" applyNumberFormat="1" applyFont="1" applyFill="1" applyBorder="1" applyAlignment="1">
      <alignment horizontal="center" vertical="center" shrinkToFit="1"/>
    </xf>
    <xf numFmtId="0" fontId="9" fillId="2" borderId="31" xfId="11" applyNumberFormat="1" applyFont="1" applyFill="1" applyBorder="1" applyAlignment="1">
      <alignment horizontal="center" vertical="center" shrinkToFit="1"/>
    </xf>
    <xf numFmtId="0" fontId="9" fillId="2" borderId="19" xfId="11" applyNumberFormat="1" applyFont="1" applyFill="1" applyBorder="1" applyAlignment="1">
      <alignment horizontal="center" vertical="center" shrinkToFit="1"/>
    </xf>
    <xf numFmtId="0" fontId="9" fillId="2" borderId="18" xfId="11" applyNumberFormat="1" applyFont="1" applyFill="1" applyBorder="1" applyAlignment="1">
      <alignment horizontal="center" vertical="center" shrinkToFit="1"/>
    </xf>
    <xf numFmtId="180" fontId="9" fillId="2" borderId="0" xfId="0" applyNumberFormat="1" applyFont="1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7" fillId="9" borderId="36" xfId="0" applyFont="1" applyFill="1" applyBorder="1" applyAlignment="1">
      <alignment horizontal="center" vertical="center"/>
    </xf>
    <xf numFmtId="180" fontId="20" fillId="2" borderId="0" xfId="0" applyNumberFormat="1" applyFont="1" applyFill="1" applyAlignment="1">
      <alignment vertical="center" shrinkToFit="1"/>
    </xf>
    <xf numFmtId="0" fontId="10" fillId="9" borderId="36" xfId="0" applyFont="1" applyFill="1" applyBorder="1" applyAlignment="1">
      <alignment horizontal="center" vertical="center" shrinkToFit="1"/>
    </xf>
    <xf numFmtId="0" fontId="10" fillId="10" borderId="36" xfId="0" applyFont="1" applyFill="1" applyBorder="1" applyAlignment="1">
      <alignment horizontal="center" vertical="center" shrinkToFit="1"/>
    </xf>
    <xf numFmtId="0" fontId="20" fillId="2" borderId="0" xfId="0" applyFont="1" applyFill="1" applyAlignment="1">
      <alignment horizontal="center" vertical="center" shrinkToFit="1"/>
    </xf>
    <xf numFmtId="178" fontId="10" fillId="9" borderId="36" xfId="0" applyNumberFormat="1" applyFont="1" applyFill="1" applyBorder="1" applyAlignment="1">
      <alignment horizontal="left" vertical="center" shrinkToFit="1"/>
    </xf>
    <xf numFmtId="178" fontId="10" fillId="2" borderId="0" xfId="0" applyNumberFormat="1" applyFont="1" applyFill="1" applyAlignment="1">
      <alignment horizontal="left" vertical="center" shrinkToFit="1"/>
    </xf>
    <xf numFmtId="178" fontId="10" fillId="10" borderId="36" xfId="0" applyNumberFormat="1" applyFont="1" applyFill="1" applyBorder="1" applyAlignment="1">
      <alignment horizontal="left" vertical="center" shrinkToFit="1"/>
    </xf>
    <xf numFmtId="178" fontId="10" fillId="3" borderId="0" xfId="0" applyNumberFormat="1" applyFont="1" applyFill="1" applyAlignment="1">
      <alignment horizontal="left" vertical="center" shrinkToFit="1"/>
    </xf>
    <xf numFmtId="0" fontId="21" fillId="9" borderId="36" xfId="0" applyFont="1" applyFill="1" applyBorder="1" applyAlignment="1">
      <alignment horizontal="center" vertical="center"/>
    </xf>
    <xf numFmtId="0" fontId="17" fillId="9" borderId="36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top" wrapText="1"/>
    </xf>
    <xf numFmtId="0" fontId="27" fillId="2" borderId="0" xfId="0" applyFont="1" applyFill="1" applyAlignment="1">
      <alignment horizontal="center" vertical="top"/>
    </xf>
    <xf numFmtId="180" fontId="19" fillId="2" borderId="0" xfId="0" applyNumberFormat="1" applyFont="1" applyFill="1" applyAlignment="1">
      <alignment wrapText="1" shrinkToFit="1"/>
    </xf>
    <xf numFmtId="0" fontId="9" fillId="2" borderId="24" xfId="11" applyNumberFormat="1" applyFont="1" applyFill="1" applyBorder="1" applyAlignment="1">
      <alignment horizontal="center" vertical="center" shrinkToFit="1"/>
    </xf>
    <xf numFmtId="0" fontId="20" fillId="2" borderId="0" xfId="0" applyFont="1" applyFill="1" applyAlignment="1">
      <alignment vertical="center"/>
    </xf>
    <xf numFmtId="181" fontId="20" fillId="2" borderId="0" xfId="0" applyNumberFormat="1" applyFont="1" applyFill="1" applyAlignment="1">
      <alignment horizontal="center" vertical="center"/>
    </xf>
    <xf numFmtId="20" fontId="9" fillId="2" borderId="0" xfId="0" applyNumberFormat="1" applyFont="1" applyFill="1" applyAlignment="1">
      <alignment horizontal="center" vertical="center" shrinkToFit="1"/>
    </xf>
    <xf numFmtId="179" fontId="9" fillId="2" borderId="0" xfId="0" applyNumberFormat="1" applyFont="1" applyFill="1" applyAlignment="1">
      <alignment horizontal="center" vertical="center" shrinkToFit="1"/>
    </xf>
    <xf numFmtId="20" fontId="9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horizontal="left"/>
    </xf>
    <xf numFmtId="0" fontId="14" fillId="3" borderId="0" xfId="0" applyFont="1" applyFill="1" applyAlignment="1">
      <alignment horizontal="center" vertical="center" shrinkToFit="1"/>
    </xf>
    <xf numFmtId="0" fontId="32" fillId="2" borderId="0" xfId="0" applyFont="1" applyFill="1" applyAlignment="1">
      <alignment vertical="center"/>
    </xf>
    <xf numFmtId="181" fontId="9" fillId="2" borderId="14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9" fillId="2" borderId="20" xfId="11" applyNumberFormat="1" applyFont="1" applyFill="1" applyBorder="1" applyAlignment="1">
      <alignment horizontal="center" vertical="center" shrinkToFit="1"/>
    </xf>
    <xf numFmtId="181" fontId="9" fillId="2" borderId="0" xfId="0" applyNumberFormat="1" applyFont="1" applyFill="1" applyAlignment="1">
      <alignment vertical="center"/>
    </xf>
    <xf numFmtId="0" fontId="20" fillId="2" borderId="0" xfId="0" applyFont="1" applyFill="1"/>
    <xf numFmtId="0" fontId="20" fillId="2" borderId="0" xfId="0" applyFont="1" applyFill="1" applyAlignment="1">
      <alignment vertical="center" shrinkToFit="1"/>
    </xf>
    <xf numFmtId="0" fontId="29" fillId="2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center" vertical="center" wrapText="1" shrinkToFit="1"/>
    </xf>
    <xf numFmtId="179" fontId="11" fillId="2" borderId="0" xfId="0" applyNumberFormat="1" applyFont="1" applyFill="1" applyAlignment="1">
      <alignment vertical="center" shrinkToFit="1"/>
    </xf>
    <xf numFmtId="184" fontId="11" fillId="2" borderId="0" xfId="0" applyNumberFormat="1" applyFont="1" applyFill="1" applyAlignment="1">
      <alignment vertical="center" shrinkToFit="1"/>
    </xf>
    <xf numFmtId="183" fontId="34" fillId="2" borderId="0" xfId="0" applyNumberFormat="1" applyFont="1" applyFill="1" applyAlignment="1">
      <alignment vertical="center" shrinkToFit="1"/>
    </xf>
    <xf numFmtId="0" fontId="20" fillId="2" borderId="0" xfId="0" applyFont="1" applyFill="1" applyAlignment="1">
      <alignment horizontal="center"/>
    </xf>
    <xf numFmtId="0" fontId="3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182" fontId="36" fillId="2" borderId="0" xfId="0" applyNumberFormat="1" applyFont="1" applyFill="1" applyAlignment="1">
      <alignment vertical="center"/>
    </xf>
    <xf numFmtId="182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 wrapText="1" shrinkToFit="1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180" fontId="11" fillId="2" borderId="0" xfId="0" applyNumberFormat="1" applyFont="1" applyFill="1" applyAlignment="1">
      <alignment horizontal="left" vertical="center" shrinkToFit="1"/>
    </xf>
    <xf numFmtId="0" fontId="13" fillId="3" borderId="34" xfId="0" applyFont="1" applyFill="1" applyBorder="1" applyAlignment="1">
      <alignment horizontal="center" vertical="center" wrapText="1" shrinkToFit="1"/>
    </xf>
    <xf numFmtId="0" fontId="13" fillId="3" borderId="0" xfId="0" applyFont="1" applyFill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 shrinkToFit="1"/>
    </xf>
    <xf numFmtId="38" fontId="11" fillId="2" borderId="0" xfId="1" applyFont="1" applyFill="1" applyAlignment="1">
      <alignment vertical="center" shrinkToFit="1"/>
    </xf>
    <xf numFmtId="38" fontId="11" fillId="2" borderId="0" xfId="1" applyFont="1" applyFill="1" applyAlignment="1">
      <alignment horizontal="left" vertical="center" shrinkToFit="1"/>
    </xf>
    <xf numFmtId="38" fontId="11" fillId="2" borderId="0" xfId="1" applyFont="1" applyFill="1" applyBorder="1" applyAlignment="1">
      <alignment horizontal="center" vertical="center" shrinkToFit="1"/>
    </xf>
    <xf numFmtId="0" fontId="9" fillId="2" borderId="0" xfId="11" applyNumberFormat="1" applyFont="1" applyFill="1" applyBorder="1" applyAlignment="1">
      <alignment horizontal="center" vertical="center" shrinkToFit="1"/>
    </xf>
    <xf numFmtId="0" fontId="20" fillId="2" borderId="0" xfId="0" applyFont="1" applyFill="1" applyAlignment="1">
      <alignment horizontal="center" vertical="center" textRotation="255" shrinkToFit="1"/>
    </xf>
    <xf numFmtId="0" fontId="20" fillId="2" borderId="0" xfId="0" applyFont="1" applyFill="1" applyAlignment="1">
      <alignment vertical="center" textRotation="255" shrinkToFit="1"/>
    </xf>
    <xf numFmtId="0" fontId="14" fillId="2" borderId="0" xfId="0" applyFont="1" applyFill="1" applyAlignment="1">
      <alignment horizontal="left"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shrinkToFit="1"/>
    </xf>
    <xf numFmtId="0" fontId="37" fillId="2" borderId="0" xfId="0" applyFont="1" applyFill="1" applyAlignment="1">
      <alignment horizontal="left" vertical="center"/>
    </xf>
    <xf numFmtId="0" fontId="11" fillId="2" borderId="14" xfId="0" applyFont="1" applyFill="1" applyBorder="1" applyAlignment="1">
      <alignment horizontal="center" shrinkToFit="1"/>
    </xf>
    <xf numFmtId="0" fontId="26" fillId="2" borderId="0" xfId="0" applyFont="1" applyFill="1" applyAlignment="1">
      <alignment shrinkToFit="1"/>
    </xf>
    <xf numFmtId="0" fontId="11" fillId="2" borderId="0" xfId="0" applyFont="1" applyFill="1" applyAlignment="1">
      <alignment horizontal="center" shrinkToFit="1"/>
    </xf>
    <xf numFmtId="0" fontId="14" fillId="21" borderId="7" xfId="0" applyFont="1" applyFill="1" applyBorder="1" applyAlignment="1">
      <alignment horizontal="center" vertical="center" shrinkToFit="1"/>
    </xf>
    <xf numFmtId="0" fontId="40" fillId="2" borderId="0" xfId="0" applyFont="1" applyFill="1" applyAlignment="1">
      <alignment vertical="center"/>
    </xf>
    <xf numFmtId="0" fontId="14" fillId="11" borderId="21" xfId="0" applyFont="1" applyFill="1" applyBorder="1" applyAlignment="1">
      <alignment horizontal="center" vertical="center" shrinkToFit="1"/>
    </xf>
    <xf numFmtId="0" fontId="14" fillId="11" borderId="7" xfId="0" applyFont="1" applyFill="1" applyBorder="1" applyAlignment="1">
      <alignment horizontal="center" vertical="center" shrinkToFit="1"/>
    </xf>
    <xf numFmtId="0" fontId="14" fillId="11" borderId="8" xfId="0" applyFont="1" applyFill="1" applyBorder="1" applyAlignment="1">
      <alignment horizontal="center" vertical="center" shrinkToFit="1"/>
    </xf>
    <xf numFmtId="0" fontId="41" fillId="13" borderId="6" xfId="0" applyFont="1" applyFill="1" applyBorder="1" applyAlignment="1">
      <alignment horizontal="center" vertical="center" wrapText="1" shrinkToFit="1"/>
    </xf>
    <xf numFmtId="0" fontId="41" fillId="4" borderId="20" xfId="0" applyFont="1" applyFill="1" applyBorder="1" applyAlignment="1">
      <alignment horizontal="center" vertical="center" wrapText="1" shrinkToFit="1"/>
    </xf>
    <xf numFmtId="0" fontId="41" fillId="19" borderId="10" xfId="0" applyFont="1" applyFill="1" applyBorder="1" applyAlignment="1">
      <alignment horizontal="center" vertical="center" wrapText="1" shrinkToFit="1"/>
    </xf>
    <xf numFmtId="0" fontId="41" fillId="13" borderId="32" xfId="0" applyFont="1" applyFill="1" applyBorder="1" applyAlignment="1">
      <alignment horizontal="center" vertical="center" wrapText="1" shrinkToFit="1"/>
    </xf>
    <xf numFmtId="0" fontId="41" fillId="13" borderId="20" xfId="0" applyFont="1" applyFill="1" applyBorder="1" applyAlignment="1">
      <alignment horizontal="center" vertical="center" wrapText="1" shrinkToFit="1"/>
    </xf>
    <xf numFmtId="0" fontId="41" fillId="4" borderId="6" xfId="0" applyFont="1" applyFill="1" applyBorder="1" applyAlignment="1">
      <alignment horizontal="center" vertical="center" wrapText="1" shrinkToFit="1"/>
    </xf>
    <xf numFmtId="0" fontId="41" fillId="18" borderId="6" xfId="0" applyFont="1" applyFill="1" applyBorder="1" applyAlignment="1">
      <alignment horizontal="center" vertical="center" wrapText="1" shrinkToFit="1"/>
    </xf>
    <xf numFmtId="0" fontId="41" fillId="21" borderId="10" xfId="0" applyFont="1" applyFill="1" applyBorder="1" applyAlignment="1">
      <alignment horizontal="center" vertical="center" wrapText="1" shrinkToFit="1"/>
    </xf>
    <xf numFmtId="0" fontId="41" fillId="15" borderId="20" xfId="0" applyFont="1" applyFill="1" applyBorder="1" applyAlignment="1">
      <alignment horizontal="center" vertical="center" wrapText="1" shrinkToFit="1"/>
    </xf>
    <xf numFmtId="0" fontId="14" fillId="18" borderId="9" xfId="0" applyFont="1" applyFill="1" applyBorder="1" applyAlignment="1">
      <alignment horizontal="center" vertical="center" shrinkToFit="1"/>
    </xf>
    <xf numFmtId="0" fontId="14" fillId="20" borderId="7" xfId="0" applyFont="1" applyFill="1" applyBorder="1" applyAlignment="1">
      <alignment horizontal="center" vertical="center" shrinkToFit="1"/>
    </xf>
    <xf numFmtId="0" fontId="14" fillId="11" borderId="9" xfId="0" applyFont="1" applyFill="1" applyBorder="1" applyAlignment="1">
      <alignment horizontal="center" vertical="center" shrinkToFit="1"/>
    </xf>
    <xf numFmtId="0" fontId="14" fillId="18" borderId="8" xfId="0" applyFont="1" applyFill="1" applyBorder="1" applyAlignment="1">
      <alignment horizontal="center" vertical="center" shrinkToFit="1"/>
    </xf>
    <xf numFmtId="0" fontId="14" fillId="5" borderId="9" xfId="0" applyFont="1" applyFill="1" applyBorder="1" applyAlignment="1">
      <alignment horizontal="center" vertical="center" shrinkToFit="1"/>
    </xf>
    <xf numFmtId="0" fontId="17" fillId="2" borderId="20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41" fillId="16" borderId="10" xfId="0" applyFont="1" applyFill="1" applyBorder="1" applyAlignment="1">
      <alignment horizontal="center" vertical="center" wrapText="1" shrinkToFit="1"/>
    </xf>
    <xf numFmtId="0" fontId="14" fillId="17" borderId="7" xfId="0" applyFont="1" applyFill="1" applyBorder="1" applyAlignment="1">
      <alignment horizontal="center" vertical="center" shrinkToFit="1"/>
    </xf>
    <xf numFmtId="0" fontId="41" fillId="16" borderId="6" xfId="0" applyFont="1" applyFill="1" applyBorder="1" applyAlignment="1">
      <alignment horizontal="center" vertical="center" wrapText="1" shrinkToFit="1"/>
    </xf>
    <xf numFmtId="0" fontId="14" fillId="17" borderId="8" xfId="0" applyFont="1" applyFill="1" applyBorder="1" applyAlignment="1">
      <alignment horizontal="center" vertical="center" shrinkToFit="1"/>
    </xf>
    <xf numFmtId="0" fontId="41" fillId="18" borderId="20" xfId="0" applyFont="1" applyFill="1" applyBorder="1" applyAlignment="1">
      <alignment horizontal="center" vertical="center" wrapText="1" shrinkToFit="1"/>
    </xf>
    <xf numFmtId="0" fontId="41" fillId="19" borderId="6" xfId="0" applyFont="1" applyFill="1" applyBorder="1" applyAlignment="1">
      <alignment horizontal="center" vertical="center" wrapText="1" shrinkToFit="1"/>
    </xf>
    <xf numFmtId="0" fontId="14" fillId="20" borderId="8" xfId="0" applyFont="1" applyFill="1" applyBorder="1" applyAlignment="1">
      <alignment horizontal="center" vertical="center" shrinkToFit="1"/>
    </xf>
    <xf numFmtId="0" fontId="41" fillId="13" borderId="10" xfId="0" applyFont="1" applyFill="1" applyBorder="1" applyAlignment="1">
      <alignment horizontal="center" vertical="center" wrapText="1" shrinkToFit="1"/>
    </xf>
    <xf numFmtId="0" fontId="41" fillId="16" borderId="20" xfId="0" applyFont="1" applyFill="1" applyBorder="1" applyAlignment="1">
      <alignment horizontal="center" vertical="center" wrapText="1" shrinkToFit="1"/>
    </xf>
    <xf numFmtId="0" fontId="14" fillId="17" borderId="9" xfId="0" applyFont="1" applyFill="1" applyBorder="1" applyAlignment="1">
      <alignment horizontal="center" vertical="center" shrinkToFit="1"/>
    </xf>
    <xf numFmtId="0" fontId="41" fillId="21" borderId="6" xfId="0" applyFont="1" applyFill="1" applyBorder="1" applyAlignment="1">
      <alignment horizontal="center" vertical="center" wrapText="1" shrinkToFit="1"/>
    </xf>
    <xf numFmtId="0" fontId="14" fillId="21" borderId="8" xfId="0" applyFont="1" applyFill="1" applyBorder="1" applyAlignment="1">
      <alignment horizontal="center" vertical="center" shrinkToFit="1"/>
    </xf>
    <xf numFmtId="0" fontId="14" fillId="5" borderId="8" xfId="0" applyFont="1" applyFill="1" applyBorder="1" applyAlignment="1">
      <alignment horizontal="center" vertical="center" shrinkToFit="1"/>
    </xf>
    <xf numFmtId="0" fontId="41" fillId="4" borderId="10" xfId="0" applyFont="1" applyFill="1" applyBorder="1" applyAlignment="1">
      <alignment horizontal="center" vertical="center" wrapText="1" shrinkToFit="1"/>
    </xf>
    <xf numFmtId="0" fontId="12" fillId="2" borderId="2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0" fontId="41" fillId="19" borderId="20" xfId="0" applyFont="1" applyFill="1" applyBorder="1" applyAlignment="1">
      <alignment horizontal="center" vertical="center" wrapText="1" shrinkToFit="1"/>
    </xf>
    <xf numFmtId="0" fontId="14" fillId="20" borderId="9" xfId="0" applyFont="1" applyFill="1" applyBorder="1" applyAlignment="1">
      <alignment horizontal="center" vertical="center" shrinkToFit="1"/>
    </xf>
    <xf numFmtId="0" fontId="41" fillId="18" borderId="10" xfId="0" applyFont="1" applyFill="1" applyBorder="1" applyAlignment="1">
      <alignment horizontal="center" vertical="center" wrapText="1" shrinkToFit="1"/>
    </xf>
    <xf numFmtId="0" fontId="14" fillId="18" borderId="7" xfId="0" applyFont="1" applyFill="1" applyBorder="1" applyAlignment="1">
      <alignment horizontal="center" vertical="center" shrinkToFit="1"/>
    </xf>
    <xf numFmtId="0" fontId="41" fillId="16" borderId="29" xfId="0" applyFont="1" applyFill="1" applyBorder="1" applyAlignment="1">
      <alignment horizontal="center" vertical="center" wrapText="1" shrinkToFit="1"/>
    </xf>
    <xf numFmtId="0" fontId="14" fillId="17" borderId="37" xfId="0" applyFont="1" applyFill="1" applyBorder="1" applyAlignment="1">
      <alignment horizontal="center" vertical="center" shrinkToFit="1"/>
    </xf>
    <xf numFmtId="0" fontId="41" fillId="15" borderId="6" xfId="0" applyFont="1" applyFill="1" applyBorder="1" applyAlignment="1">
      <alignment horizontal="center" vertical="center" wrapText="1" shrinkToFit="1"/>
    </xf>
    <xf numFmtId="0" fontId="14" fillId="20" borderId="37" xfId="0" applyFont="1" applyFill="1" applyBorder="1" applyAlignment="1">
      <alignment horizontal="center" vertical="center" shrinkToFit="1"/>
    </xf>
    <xf numFmtId="0" fontId="14" fillId="5" borderId="7" xfId="0" applyFont="1" applyFill="1" applyBorder="1" applyAlignment="1">
      <alignment horizontal="center" vertical="center" shrinkToFit="1"/>
    </xf>
    <xf numFmtId="0" fontId="41" fillId="15" borderId="10" xfId="0" applyFont="1" applyFill="1" applyBorder="1" applyAlignment="1">
      <alignment horizontal="center" vertical="center" wrapText="1" shrinkToFit="1"/>
    </xf>
    <xf numFmtId="0" fontId="41" fillId="13" borderId="5" xfId="0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vertical="center"/>
    </xf>
    <xf numFmtId="0" fontId="41" fillId="13" borderId="52" xfId="0" applyFont="1" applyFill="1" applyBorder="1" applyAlignment="1">
      <alignment horizontal="center" vertical="center" wrapText="1" shrinkToFit="1"/>
    </xf>
    <xf numFmtId="0" fontId="41" fillId="19" borderId="51" xfId="0" applyFont="1" applyFill="1" applyBorder="1" applyAlignment="1">
      <alignment horizontal="center" vertical="center" wrapText="1" shrinkToFit="1"/>
    </xf>
    <xf numFmtId="0" fontId="41" fillId="16" borderId="52" xfId="0" applyFont="1" applyFill="1" applyBorder="1" applyAlignment="1">
      <alignment horizontal="center" vertical="center" wrapText="1" shrinkToFit="1"/>
    </xf>
    <xf numFmtId="0" fontId="41" fillId="18" borderId="5" xfId="0" applyFont="1" applyFill="1" applyBorder="1" applyAlignment="1">
      <alignment horizontal="center" vertical="center" wrapText="1" shrinkToFit="1"/>
    </xf>
    <xf numFmtId="0" fontId="41" fillId="13" borderId="51" xfId="0" applyFont="1" applyFill="1" applyBorder="1" applyAlignment="1">
      <alignment horizontal="center" vertical="center" wrapText="1" shrinkToFit="1"/>
    </xf>
    <xf numFmtId="0" fontId="41" fillId="4" borderId="5" xfId="0" applyFont="1" applyFill="1" applyBorder="1" applyAlignment="1">
      <alignment horizontal="center" vertical="center" wrapText="1" shrinkToFit="1"/>
    </xf>
    <xf numFmtId="0" fontId="41" fillId="16" borderId="51" xfId="0" applyFont="1" applyFill="1" applyBorder="1" applyAlignment="1">
      <alignment horizontal="center" vertical="center" wrapText="1" shrinkToFit="1"/>
    </xf>
    <xf numFmtId="0" fontId="41" fillId="19" borderId="52" xfId="0" applyFont="1" applyFill="1" applyBorder="1" applyAlignment="1">
      <alignment horizontal="center" vertical="center" wrapText="1" shrinkToFit="1"/>
    </xf>
    <xf numFmtId="0" fontId="41" fillId="19" borderId="5" xfId="0" applyFont="1" applyFill="1" applyBorder="1" applyAlignment="1">
      <alignment horizontal="center" vertical="center" wrapText="1" shrinkToFit="1"/>
    </xf>
    <xf numFmtId="0" fontId="41" fillId="21" borderId="52" xfId="0" applyFont="1" applyFill="1" applyBorder="1" applyAlignment="1">
      <alignment horizontal="center" vertical="center" wrapText="1" shrinkToFit="1"/>
    </xf>
    <xf numFmtId="0" fontId="41" fillId="16" borderId="5" xfId="0" applyFont="1" applyFill="1" applyBorder="1" applyAlignment="1">
      <alignment horizontal="center" vertical="center" wrapText="1" shrinkToFit="1"/>
    </xf>
    <xf numFmtId="0" fontId="41" fillId="15" borderId="51" xfId="0" applyFont="1" applyFill="1" applyBorder="1" applyAlignment="1">
      <alignment horizontal="center" vertical="center" wrapText="1" shrinkToFit="1"/>
    </xf>
    <xf numFmtId="0" fontId="12" fillId="2" borderId="52" xfId="0" applyFont="1" applyFill="1" applyBorder="1" applyAlignment="1">
      <alignment horizontal="center" vertical="center"/>
    </xf>
    <xf numFmtId="178" fontId="42" fillId="2" borderId="13" xfId="0" applyNumberFormat="1" applyFont="1" applyFill="1" applyBorder="1" applyAlignment="1">
      <alignment horizontal="center" vertical="center" shrinkToFit="1"/>
    </xf>
    <xf numFmtId="178" fontId="42" fillId="2" borderId="18" xfId="0" applyNumberFormat="1" applyFont="1" applyFill="1" applyBorder="1" applyAlignment="1">
      <alignment horizontal="center" vertical="center" shrinkToFit="1"/>
    </xf>
    <xf numFmtId="178" fontId="42" fillId="2" borderId="11" xfId="0" applyNumberFormat="1" applyFont="1" applyFill="1" applyBorder="1" applyAlignment="1">
      <alignment horizontal="center" vertical="center" shrinkToFit="1"/>
    </xf>
    <xf numFmtId="178" fontId="42" fillId="2" borderId="19" xfId="0" applyNumberFormat="1" applyFont="1" applyFill="1" applyBorder="1" applyAlignment="1">
      <alignment horizontal="center" vertical="center" shrinkToFit="1"/>
    </xf>
    <xf numFmtId="178" fontId="42" fillId="2" borderId="12" xfId="0" applyNumberFormat="1" applyFont="1" applyFill="1" applyBorder="1" applyAlignment="1">
      <alignment horizontal="center" vertical="center" shrinkToFit="1"/>
    </xf>
    <xf numFmtId="0" fontId="41" fillId="4" borderId="51" xfId="0" applyFont="1" applyFill="1" applyBorder="1" applyAlignment="1">
      <alignment horizontal="center" vertical="center" wrapText="1" shrinkToFit="1"/>
    </xf>
    <xf numFmtId="0" fontId="20" fillId="2" borderId="34" xfId="0" applyFont="1" applyFill="1" applyBorder="1" applyAlignment="1">
      <alignment vertical="center" textRotation="255" shrinkToFit="1"/>
    </xf>
    <xf numFmtId="186" fontId="28" fillId="2" borderId="34" xfId="0" applyNumberFormat="1" applyFont="1" applyFill="1" applyBorder="1" applyAlignment="1">
      <alignment vertical="center" shrinkToFit="1"/>
    </xf>
    <xf numFmtId="0" fontId="10" fillId="2" borderId="34" xfId="0" applyFont="1" applyFill="1" applyBorder="1" applyAlignment="1">
      <alignment horizontal="center" vertical="center" shrinkToFit="1"/>
    </xf>
    <xf numFmtId="186" fontId="28" fillId="2" borderId="0" xfId="0" applyNumberFormat="1" applyFont="1" applyFill="1" applyAlignment="1">
      <alignment vertical="center" shrinkToFit="1"/>
    </xf>
    <xf numFmtId="0" fontId="41" fillId="13" borderId="28" xfId="0" applyFont="1" applyFill="1" applyBorder="1" applyAlignment="1">
      <alignment horizontal="center" vertical="center" wrapText="1" shrinkToFit="1"/>
    </xf>
    <xf numFmtId="0" fontId="14" fillId="11" borderId="33" xfId="0" applyFont="1" applyFill="1" applyBorder="1" applyAlignment="1">
      <alignment horizontal="center" vertical="center" shrinkToFit="1"/>
    </xf>
    <xf numFmtId="0" fontId="41" fillId="16" borderId="30" xfId="0" applyFont="1" applyFill="1" applyBorder="1" applyAlignment="1">
      <alignment horizontal="center" vertical="center" wrapText="1" shrinkToFit="1"/>
    </xf>
    <xf numFmtId="0" fontId="14" fillId="17" borderId="35" xfId="0" applyFont="1" applyFill="1" applyBorder="1" applyAlignment="1">
      <alignment horizontal="center" vertical="center" shrinkToFit="1"/>
    </xf>
    <xf numFmtId="0" fontId="41" fillId="19" borderId="30" xfId="0" applyFont="1" applyFill="1" applyBorder="1" applyAlignment="1">
      <alignment horizontal="center" vertical="center" wrapText="1" shrinkToFit="1"/>
    </xf>
    <xf numFmtId="0" fontId="14" fillId="20" borderId="35" xfId="0" applyFont="1" applyFill="1" applyBorder="1" applyAlignment="1">
      <alignment horizontal="center" vertical="center" shrinkToFit="1"/>
    </xf>
    <xf numFmtId="0" fontId="41" fillId="13" borderId="29" xfId="0" applyFont="1" applyFill="1" applyBorder="1" applyAlignment="1">
      <alignment horizontal="center" vertical="center" wrapText="1" shrinkToFit="1"/>
    </xf>
    <xf numFmtId="0" fontId="14" fillId="11" borderId="37" xfId="0" applyFont="1" applyFill="1" applyBorder="1" applyAlignment="1">
      <alignment horizontal="center" vertical="center" shrinkToFit="1"/>
    </xf>
    <xf numFmtId="0" fontId="41" fillId="13" borderId="47" xfId="0" applyFont="1" applyFill="1" applyBorder="1" applyAlignment="1">
      <alignment horizontal="center" vertical="center" wrapText="1" shrinkToFit="1"/>
    </xf>
    <xf numFmtId="0" fontId="14" fillId="11" borderId="41" xfId="0" applyFont="1" applyFill="1" applyBorder="1" applyAlignment="1">
      <alignment horizontal="center" vertical="center" shrinkToFit="1"/>
    </xf>
    <xf numFmtId="0" fontId="41" fillId="19" borderId="48" xfId="0" applyFont="1" applyFill="1" applyBorder="1" applyAlignment="1">
      <alignment horizontal="center" vertical="center" wrapText="1" shrinkToFit="1"/>
    </xf>
    <xf numFmtId="0" fontId="14" fillId="20" borderId="40" xfId="0" applyFont="1" applyFill="1" applyBorder="1" applyAlignment="1">
      <alignment horizontal="center" vertical="center" shrinkToFit="1"/>
    </xf>
    <xf numFmtId="0" fontId="41" fillId="16" borderId="48" xfId="0" applyFont="1" applyFill="1" applyBorder="1" applyAlignment="1">
      <alignment horizontal="center" vertical="center" wrapText="1" shrinkToFit="1"/>
    </xf>
    <xf numFmtId="0" fontId="14" fillId="17" borderId="40" xfId="0" applyFont="1" applyFill="1" applyBorder="1" applyAlignment="1">
      <alignment horizontal="center" vertical="center" shrinkToFit="1"/>
    </xf>
    <xf numFmtId="0" fontId="41" fillId="18" borderId="47" xfId="0" applyFont="1" applyFill="1" applyBorder="1" applyAlignment="1">
      <alignment horizontal="center" vertical="center" wrapText="1" shrinkToFit="1"/>
    </xf>
    <xf numFmtId="0" fontId="14" fillId="18" borderId="41" xfId="0" applyFont="1" applyFill="1" applyBorder="1" applyAlignment="1">
      <alignment horizontal="center" vertical="center" shrinkToFit="1"/>
    </xf>
    <xf numFmtId="0" fontId="41" fillId="4" borderId="28" xfId="0" applyFont="1" applyFill="1" applyBorder="1" applyAlignment="1">
      <alignment horizontal="center" vertical="center" wrapText="1" shrinkToFit="1"/>
    </xf>
    <xf numFmtId="0" fontId="41" fillId="4" borderId="48" xfId="0" applyFont="1" applyFill="1" applyBorder="1" applyAlignment="1">
      <alignment horizontal="center" vertical="center" wrapText="1" shrinkToFit="1"/>
    </xf>
    <xf numFmtId="0" fontId="14" fillId="5" borderId="40" xfId="0" applyFont="1" applyFill="1" applyBorder="1" applyAlignment="1">
      <alignment horizontal="center" vertical="center" shrinkToFit="1"/>
    </xf>
    <xf numFmtId="0" fontId="41" fillId="21" borderId="47" xfId="0" applyFont="1" applyFill="1" applyBorder="1" applyAlignment="1">
      <alignment horizontal="center" vertical="center" wrapText="1" shrinkToFit="1"/>
    </xf>
    <xf numFmtId="0" fontId="14" fillId="21" borderId="41" xfId="0" applyFont="1" applyFill="1" applyBorder="1" applyAlignment="1">
      <alignment horizontal="center" vertical="center" shrinkToFit="1"/>
    </xf>
    <xf numFmtId="0" fontId="41" fillId="13" borderId="48" xfId="0" applyFont="1" applyFill="1" applyBorder="1" applyAlignment="1">
      <alignment horizontal="center" vertical="center" wrapText="1" shrinkToFit="1"/>
    </xf>
    <xf numFmtId="0" fontId="14" fillId="11" borderId="40" xfId="0" applyFont="1" applyFill="1" applyBorder="1" applyAlignment="1">
      <alignment horizontal="center" vertical="center" shrinkToFit="1"/>
    </xf>
    <xf numFmtId="0" fontId="41" fillId="4" borderId="47" xfId="0" applyFont="1" applyFill="1" applyBorder="1" applyAlignment="1">
      <alignment horizontal="center" vertical="center" wrapText="1" shrinkToFit="1"/>
    </xf>
    <xf numFmtId="0" fontId="41" fillId="4" borderId="29" xfId="0" applyFont="1" applyFill="1" applyBorder="1" applyAlignment="1">
      <alignment horizontal="center" vertical="center" wrapText="1" shrinkToFit="1"/>
    </xf>
    <xf numFmtId="0" fontId="14" fillId="5" borderId="37" xfId="0" applyFont="1" applyFill="1" applyBorder="1" applyAlignment="1">
      <alignment horizontal="center" vertical="center" shrinkToFit="1"/>
    </xf>
    <xf numFmtId="0" fontId="14" fillId="18" borderId="37" xfId="0" applyFont="1" applyFill="1" applyBorder="1" applyAlignment="1">
      <alignment horizontal="center" vertical="center" shrinkToFit="1"/>
    </xf>
    <xf numFmtId="0" fontId="41" fillId="13" borderId="38" xfId="0" applyFont="1" applyFill="1" applyBorder="1" applyAlignment="1">
      <alignment horizontal="center" vertical="center" wrapText="1" shrinkToFit="1"/>
    </xf>
    <xf numFmtId="0" fontId="41" fillId="13" borderId="50" xfId="0" applyFont="1" applyFill="1" applyBorder="1" applyAlignment="1">
      <alignment horizontal="center" vertical="center" wrapText="1" shrinkToFit="1"/>
    </xf>
    <xf numFmtId="0" fontId="41" fillId="13" borderId="2" xfId="0" applyFont="1" applyFill="1" applyBorder="1" applyAlignment="1">
      <alignment horizontal="center" vertical="center" wrapText="1" shrinkToFit="1"/>
    </xf>
    <xf numFmtId="0" fontId="41" fillId="19" borderId="2" xfId="0" applyFont="1" applyFill="1" applyBorder="1" applyAlignment="1">
      <alignment horizontal="center" vertical="center" wrapText="1" shrinkToFit="1"/>
    </xf>
    <xf numFmtId="0" fontId="41" fillId="16" borderId="49" xfId="0" applyFont="1" applyFill="1" applyBorder="1" applyAlignment="1">
      <alignment horizontal="center" vertical="center" wrapText="1" shrinkToFit="1"/>
    </xf>
    <xf numFmtId="0" fontId="41" fillId="18" borderId="2" xfId="0" applyFont="1" applyFill="1" applyBorder="1" applyAlignment="1">
      <alignment horizontal="center" vertical="center" wrapText="1" shrinkToFit="1"/>
    </xf>
    <xf numFmtId="0" fontId="41" fillId="21" borderId="50" xfId="0" applyFont="1" applyFill="1" applyBorder="1" applyAlignment="1">
      <alignment horizontal="center" vertical="center" wrapText="1" shrinkToFit="1"/>
    </xf>
    <xf numFmtId="0" fontId="41" fillId="13" borderId="49" xfId="0" applyFont="1" applyFill="1" applyBorder="1" applyAlignment="1">
      <alignment horizontal="center" vertical="center" wrapText="1" shrinkToFit="1"/>
    </xf>
    <xf numFmtId="0" fontId="41" fillId="19" borderId="39" xfId="0" applyFont="1" applyFill="1" applyBorder="1" applyAlignment="1">
      <alignment horizontal="center" vertical="center" wrapText="1" shrinkToFit="1"/>
    </xf>
    <xf numFmtId="0" fontId="41" fillId="4" borderId="38" xfId="0" applyFont="1" applyFill="1" applyBorder="1" applyAlignment="1">
      <alignment horizontal="center" vertical="center" wrapText="1" shrinkToFit="1"/>
    </xf>
    <xf numFmtId="0" fontId="41" fillId="4" borderId="2" xfId="0" applyFont="1" applyFill="1" applyBorder="1" applyAlignment="1">
      <alignment horizontal="center" vertical="center" wrapText="1" shrinkToFit="1"/>
    </xf>
    <xf numFmtId="0" fontId="41" fillId="4" borderId="50" xfId="0" applyFont="1" applyFill="1" applyBorder="1" applyAlignment="1">
      <alignment horizontal="center" vertical="center" wrapText="1" shrinkToFit="1"/>
    </xf>
    <xf numFmtId="0" fontId="41" fillId="19" borderId="49" xfId="0" applyFont="1" applyFill="1" applyBorder="1" applyAlignment="1">
      <alignment horizontal="center" vertical="center" wrapText="1" shrinkToFit="1"/>
    </xf>
    <xf numFmtId="0" fontId="41" fillId="21" borderId="28" xfId="0" applyFont="1" applyFill="1" applyBorder="1" applyAlignment="1">
      <alignment horizontal="center" vertical="center" wrapText="1" shrinkToFit="1"/>
    </xf>
    <xf numFmtId="0" fontId="14" fillId="21" borderId="33" xfId="0" applyFont="1" applyFill="1" applyBorder="1" applyAlignment="1">
      <alignment horizontal="center" vertical="center" shrinkToFit="1"/>
    </xf>
    <xf numFmtId="0" fontId="39" fillId="2" borderId="0" xfId="0" applyFont="1" applyFill="1" applyAlignment="1">
      <alignment vertical="center"/>
    </xf>
    <xf numFmtId="0" fontId="0" fillId="2" borderId="0" xfId="0" applyFill="1"/>
    <xf numFmtId="0" fontId="38" fillId="2" borderId="0" xfId="0" applyFont="1" applyFill="1"/>
    <xf numFmtId="0" fontId="4" fillId="2" borderId="0" xfId="0" applyFont="1" applyFill="1"/>
    <xf numFmtId="0" fontId="15" fillId="2" borderId="38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179" fontId="9" fillId="2" borderId="0" xfId="1" applyNumberFormat="1" applyFont="1" applyFill="1" applyAlignment="1">
      <alignment horizontal="center" vertical="center" shrinkToFit="1"/>
    </xf>
    <xf numFmtId="20" fontId="11" fillId="2" borderId="3" xfId="0" applyNumberFormat="1" applyFont="1" applyFill="1" applyBorder="1" applyAlignment="1">
      <alignment horizontal="center" vertical="center" shrinkToFit="1"/>
    </xf>
    <xf numFmtId="20" fontId="11" fillId="2" borderId="4" xfId="0" applyNumberFormat="1" applyFont="1" applyFill="1" applyBorder="1" applyAlignment="1">
      <alignment horizontal="center" vertical="center" shrinkToFit="1"/>
    </xf>
    <xf numFmtId="0" fontId="9" fillId="12" borderId="15" xfId="0" applyFont="1" applyFill="1" applyBorder="1" applyAlignment="1">
      <alignment horizontal="center" vertical="center" textRotation="255" shrinkToFit="1"/>
    </xf>
    <xf numFmtId="0" fontId="9" fillId="12" borderId="16" xfId="0" applyFont="1" applyFill="1" applyBorder="1" applyAlignment="1">
      <alignment horizontal="center" vertical="center" textRotation="255" shrinkToFit="1"/>
    </xf>
    <xf numFmtId="0" fontId="9" fillId="12" borderId="17" xfId="0" applyFont="1" applyFill="1" applyBorder="1" applyAlignment="1">
      <alignment horizontal="center" vertical="center" textRotation="255" shrinkToFit="1"/>
    </xf>
    <xf numFmtId="0" fontId="20" fillId="6" borderId="28" xfId="0" applyFont="1" applyFill="1" applyBorder="1" applyAlignment="1">
      <alignment horizontal="center" vertical="center" textRotation="255" shrinkToFit="1"/>
    </xf>
    <xf numFmtId="0" fontId="20" fillId="6" borderId="29" xfId="0" applyFont="1" applyFill="1" applyBorder="1" applyAlignment="1">
      <alignment horizontal="center" vertical="center" textRotation="255" shrinkToFit="1"/>
    </xf>
    <xf numFmtId="0" fontId="20" fillId="6" borderId="30" xfId="0" applyFont="1" applyFill="1" applyBorder="1" applyAlignment="1">
      <alignment horizontal="center" vertical="center" textRotation="255" shrinkToFit="1"/>
    </xf>
    <xf numFmtId="180" fontId="11" fillId="2" borderId="0" xfId="0" applyNumberFormat="1" applyFont="1" applyFill="1" applyAlignment="1">
      <alignment horizontal="left" vertical="center" shrinkToFit="1"/>
    </xf>
    <xf numFmtId="180" fontId="11" fillId="2" borderId="0" xfId="0" applyNumberFormat="1" applyFont="1" applyFill="1" applyAlignment="1">
      <alignment horizontal="center" vertical="center" shrinkToFit="1"/>
    </xf>
    <xf numFmtId="179" fontId="11" fillId="2" borderId="0" xfId="0" applyNumberFormat="1" applyFont="1" applyFill="1" applyAlignment="1">
      <alignment horizontal="center" vertical="center" shrinkToFit="1"/>
    </xf>
    <xf numFmtId="20" fontId="11" fillId="2" borderId="0" xfId="0" applyNumberFormat="1" applyFont="1" applyFill="1" applyAlignment="1">
      <alignment horizontal="center" vertical="center" shrinkToFit="1"/>
    </xf>
    <xf numFmtId="20" fontId="11" fillId="2" borderId="0" xfId="0" applyNumberFormat="1" applyFont="1" applyFill="1" applyAlignment="1">
      <alignment horizontal="center" vertical="center"/>
    </xf>
    <xf numFmtId="20" fontId="11" fillId="2" borderId="1" xfId="0" applyNumberFormat="1" applyFont="1" applyFill="1" applyBorder="1" applyAlignment="1">
      <alignment horizontal="center" vertical="center"/>
    </xf>
    <xf numFmtId="0" fontId="19" fillId="11" borderId="45" xfId="0" applyFont="1" applyFill="1" applyBorder="1" applyAlignment="1">
      <alignment horizontal="center" vertical="center" textRotation="255" shrinkToFit="1"/>
    </xf>
    <xf numFmtId="0" fontId="19" fillId="11" borderId="44" xfId="0" applyFont="1" applyFill="1" applyBorder="1" applyAlignment="1">
      <alignment horizontal="center" vertical="center" textRotation="255" shrinkToFit="1"/>
    </xf>
    <xf numFmtId="0" fontId="19" fillId="11" borderId="46" xfId="0" applyFont="1" applyFill="1" applyBorder="1" applyAlignment="1">
      <alignment horizontal="center" vertical="center" textRotation="255" shrinkToFit="1"/>
    </xf>
    <xf numFmtId="0" fontId="11" fillId="11" borderId="42" xfId="0" applyFont="1" applyFill="1" applyBorder="1" applyAlignment="1">
      <alignment horizontal="center" vertical="center" shrinkToFit="1"/>
    </xf>
    <xf numFmtId="0" fontId="11" fillId="11" borderId="46" xfId="0" applyFont="1" applyFill="1" applyBorder="1" applyAlignment="1">
      <alignment horizontal="center" vertical="center" shrinkToFit="1"/>
    </xf>
    <xf numFmtId="0" fontId="11" fillId="11" borderId="44" xfId="0" applyFont="1" applyFill="1" applyBorder="1" applyAlignment="1">
      <alignment horizontal="center" vertical="center" shrinkToFit="1"/>
    </xf>
    <xf numFmtId="0" fontId="19" fillId="11" borderId="15" xfId="0" applyFont="1" applyFill="1" applyBorder="1" applyAlignment="1">
      <alignment horizontal="center" vertical="center" textRotation="255" shrinkToFit="1"/>
    </xf>
    <xf numFmtId="0" fontId="19" fillId="11" borderId="16" xfId="0" applyFont="1" applyFill="1" applyBorder="1" applyAlignment="1">
      <alignment horizontal="center" vertical="center" textRotation="255" shrinkToFit="1"/>
    </xf>
    <xf numFmtId="0" fontId="19" fillId="11" borderId="17" xfId="0" applyFont="1" applyFill="1" applyBorder="1" applyAlignment="1">
      <alignment horizontal="center" vertical="center" textRotation="255" shrinkToFit="1"/>
    </xf>
    <xf numFmtId="0" fontId="20" fillId="2" borderId="15" xfId="0" applyFont="1" applyFill="1" applyBorder="1" applyAlignment="1">
      <alignment horizontal="center" vertical="center" textRotation="255" shrinkToFit="1"/>
    </xf>
    <xf numFmtId="0" fontId="20" fillId="2" borderId="16" xfId="0" applyFont="1" applyFill="1" applyBorder="1" applyAlignment="1">
      <alignment horizontal="center" vertical="center" textRotation="255" shrinkToFit="1"/>
    </xf>
    <xf numFmtId="0" fontId="20" fillId="2" borderId="17" xfId="0" applyFont="1" applyFill="1" applyBorder="1" applyAlignment="1">
      <alignment horizontal="center" vertical="center" textRotation="255" shrinkToFit="1"/>
    </xf>
    <xf numFmtId="0" fontId="29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left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20" fillId="12" borderId="22" xfId="0" applyFont="1" applyFill="1" applyBorder="1" applyAlignment="1">
      <alignment horizontal="center" vertical="center" shrinkToFit="1"/>
    </xf>
    <xf numFmtId="0" fontId="20" fillId="12" borderId="23" xfId="0" applyFont="1" applyFill="1" applyBorder="1" applyAlignment="1">
      <alignment horizontal="center" vertical="center" shrinkToFit="1"/>
    </xf>
    <xf numFmtId="0" fontId="20" fillId="12" borderId="24" xfId="0" applyFont="1" applyFill="1" applyBorder="1" applyAlignment="1">
      <alignment horizontal="center" vertical="center" shrinkToFit="1"/>
    </xf>
    <xf numFmtId="0" fontId="20" fillId="2" borderId="22" xfId="0" applyFont="1" applyFill="1" applyBorder="1" applyAlignment="1">
      <alignment horizontal="center" vertical="center" textRotation="255" shrinkToFit="1"/>
    </xf>
    <xf numFmtId="0" fontId="20" fillId="2" borderId="23" xfId="0" applyFont="1" applyFill="1" applyBorder="1" applyAlignment="1">
      <alignment horizontal="center" vertical="center" textRotation="255" shrinkToFit="1"/>
    </xf>
    <xf numFmtId="0" fontId="20" fillId="2" borderId="24" xfId="0" applyFont="1" applyFill="1" applyBorder="1" applyAlignment="1">
      <alignment horizontal="center" vertical="center" textRotation="255" shrinkToFit="1"/>
    </xf>
    <xf numFmtId="0" fontId="20" fillId="11" borderId="16" xfId="0" applyFont="1" applyFill="1" applyBorder="1" applyAlignment="1">
      <alignment horizontal="center" vertical="center" shrinkToFit="1"/>
    </xf>
    <xf numFmtId="0" fontId="20" fillId="8" borderId="15" xfId="0" applyFont="1" applyFill="1" applyBorder="1" applyAlignment="1">
      <alignment horizontal="center" vertical="center" textRotation="255" shrinkToFit="1"/>
    </xf>
    <xf numFmtId="0" fontId="20" fillId="8" borderId="16" xfId="0" applyFont="1" applyFill="1" applyBorder="1" applyAlignment="1">
      <alignment horizontal="center" vertical="center" textRotation="255" shrinkToFit="1"/>
    </xf>
    <xf numFmtId="0" fontId="20" fillId="8" borderId="17" xfId="0" applyFont="1" applyFill="1" applyBorder="1" applyAlignment="1">
      <alignment horizontal="center" vertical="center" textRotation="255" shrinkToFit="1"/>
    </xf>
    <xf numFmtId="0" fontId="29" fillId="2" borderId="37" xfId="0" applyFont="1" applyFill="1" applyBorder="1" applyAlignment="1">
      <alignment horizontal="right" vertical="center"/>
    </xf>
    <xf numFmtId="186" fontId="28" fillId="2" borderId="29" xfId="0" applyNumberFormat="1" applyFont="1" applyFill="1" applyBorder="1" applyAlignment="1">
      <alignment horizontal="center" vertical="center" shrinkToFit="1"/>
    </xf>
    <xf numFmtId="186" fontId="28" fillId="2" borderId="30" xfId="0" applyNumberFormat="1" applyFont="1" applyFill="1" applyBorder="1" applyAlignment="1">
      <alignment horizontal="center" vertical="center" shrinkToFit="1"/>
    </xf>
    <xf numFmtId="0" fontId="11" fillId="7" borderId="42" xfId="0" applyFont="1" applyFill="1" applyBorder="1" applyAlignment="1">
      <alignment horizontal="center" vertical="center" shrinkToFit="1"/>
    </xf>
    <xf numFmtId="0" fontId="11" fillId="7" borderId="46" xfId="0" applyFont="1" applyFill="1" applyBorder="1" applyAlignment="1">
      <alignment horizontal="center" vertical="center" shrinkToFit="1"/>
    </xf>
    <xf numFmtId="186" fontId="28" fillId="2" borderId="47" xfId="0" applyNumberFormat="1" applyFont="1" applyFill="1" applyBorder="1" applyAlignment="1">
      <alignment horizontal="center" vertical="center" shrinkToFit="1"/>
    </xf>
    <xf numFmtId="186" fontId="28" fillId="2" borderId="48" xfId="0" applyNumberFormat="1" applyFont="1" applyFill="1" applyBorder="1" applyAlignment="1">
      <alignment horizontal="center" vertical="center" shrinkToFit="1"/>
    </xf>
    <xf numFmtId="0" fontId="11" fillId="7" borderId="44" xfId="0" applyFont="1" applyFill="1" applyBorder="1" applyAlignment="1">
      <alignment horizontal="center" vertical="center" shrinkToFit="1"/>
    </xf>
    <xf numFmtId="0" fontId="11" fillId="11" borderId="45" xfId="0" applyFont="1" applyFill="1" applyBorder="1" applyAlignment="1">
      <alignment horizontal="center" vertical="center" shrinkToFit="1"/>
    </xf>
    <xf numFmtId="0" fontId="11" fillId="11" borderId="43" xfId="0" applyFont="1" applyFill="1" applyBorder="1" applyAlignment="1">
      <alignment horizontal="center" vertical="center" shrinkToFit="1"/>
    </xf>
    <xf numFmtId="0" fontId="20" fillId="11" borderId="15" xfId="0" applyFont="1" applyFill="1" applyBorder="1" applyAlignment="1">
      <alignment horizontal="center" vertical="center" shrinkToFit="1"/>
    </xf>
    <xf numFmtId="0" fontId="20" fillId="11" borderId="17" xfId="0" applyFont="1" applyFill="1" applyBorder="1" applyAlignment="1">
      <alignment horizontal="center" vertical="center" shrinkToFit="1"/>
    </xf>
    <xf numFmtId="0" fontId="11" fillId="6" borderId="42" xfId="0" applyFont="1" applyFill="1" applyBorder="1" applyAlignment="1">
      <alignment horizontal="center" vertical="center" shrinkToFit="1"/>
    </xf>
    <xf numFmtId="0" fontId="11" fillId="6" borderId="46" xfId="0" applyFont="1" applyFill="1" applyBorder="1" applyAlignment="1">
      <alignment horizontal="center" vertical="center" shrinkToFit="1"/>
    </xf>
    <xf numFmtId="0" fontId="19" fillId="6" borderId="45" xfId="0" applyFont="1" applyFill="1" applyBorder="1" applyAlignment="1">
      <alignment horizontal="center" vertical="center" textRotation="255" shrinkToFit="1"/>
    </xf>
    <xf numFmtId="0" fontId="19" fillId="6" borderId="44" xfId="0" applyFont="1" applyFill="1" applyBorder="1" applyAlignment="1">
      <alignment horizontal="center" vertical="center" textRotation="255" shrinkToFit="1"/>
    </xf>
    <xf numFmtId="0" fontId="19" fillId="6" borderId="46" xfId="0" applyFont="1" applyFill="1" applyBorder="1" applyAlignment="1">
      <alignment horizontal="center" vertical="center" textRotation="255" shrinkToFit="1"/>
    </xf>
    <xf numFmtId="0" fontId="11" fillId="6" borderId="44" xfId="0" applyFont="1" applyFill="1" applyBorder="1" applyAlignment="1">
      <alignment horizontal="center" vertical="center" shrinkToFit="1"/>
    </xf>
    <xf numFmtId="186" fontId="28" fillId="2" borderId="28" xfId="0" applyNumberFormat="1" applyFont="1" applyFill="1" applyBorder="1" applyAlignment="1">
      <alignment horizontal="center" vertical="center" shrinkToFit="1"/>
    </xf>
    <xf numFmtId="0" fontId="11" fillId="7" borderId="45" xfId="0" applyFont="1" applyFill="1" applyBorder="1" applyAlignment="1">
      <alignment horizontal="center" vertical="center" shrinkToFit="1"/>
    </xf>
    <xf numFmtId="0" fontId="11" fillId="7" borderId="43" xfId="0" applyFont="1" applyFill="1" applyBorder="1" applyAlignment="1">
      <alignment horizontal="center" vertical="center" shrinkToFit="1"/>
    </xf>
    <xf numFmtId="0" fontId="20" fillId="11" borderId="25" xfId="0" applyFont="1" applyFill="1" applyBorder="1" applyAlignment="1">
      <alignment horizontal="center" vertical="center" shrinkToFit="1"/>
    </xf>
    <xf numFmtId="0" fontId="20" fillId="11" borderId="26" xfId="0" applyFont="1" applyFill="1" applyBorder="1" applyAlignment="1">
      <alignment horizontal="center" vertical="center" shrinkToFit="1"/>
    </xf>
    <xf numFmtId="0" fontId="20" fillId="11" borderId="27" xfId="0" applyFont="1" applyFill="1" applyBorder="1" applyAlignment="1">
      <alignment horizontal="center" vertical="center" shrinkToFit="1"/>
    </xf>
    <xf numFmtId="0" fontId="20" fillId="7" borderId="16" xfId="0" applyFont="1" applyFill="1" applyBorder="1" applyAlignment="1">
      <alignment horizontal="center" vertical="center" shrinkToFit="1"/>
    </xf>
    <xf numFmtId="0" fontId="20" fillId="7" borderId="15" xfId="0" applyFont="1" applyFill="1" applyBorder="1" applyAlignment="1">
      <alignment horizontal="center" vertical="center" textRotation="255" shrinkToFit="1"/>
    </xf>
    <xf numFmtId="0" fontId="20" fillId="7" borderId="16" xfId="0" applyFont="1" applyFill="1" applyBorder="1" applyAlignment="1">
      <alignment horizontal="center" vertical="center" textRotation="255" shrinkToFit="1"/>
    </xf>
    <xf numFmtId="0" fontId="20" fillId="7" borderId="17" xfId="0" applyFont="1" applyFill="1" applyBorder="1" applyAlignment="1">
      <alignment horizontal="center" vertical="center" textRotation="255" shrinkToFit="1"/>
    </xf>
    <xf numFmtId="0" fontId="15" fillId="2" borderId="2" xfId="0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shrinkToFit="1"/>
    </xf>
    <xf numFmtId="0" fontId="11" fillId="6" borderId="43" xfId="0" applyFont="1" applyFill="1" applyBorder="1" applyAlignment="1">
      <alignment horizontal="center" vertical="center" shrinkToFit="1"/>
    </xf>
    <xf numFmtId="0" fontId="20" fillId="7" borderId="15" xfId="0" applyFont="1" applyFill="1" applyBorder="1" applyAlignment="1">
      <alignment horizontal="center" vertical="center" shrinkToFit="1"/>
    </xf>
    <xf numFmtId="0" fontId="20" fillId="7" borderId="17" xfId="0" applyFont="1" applyFill="1" applyBorder="1" applyAlignment="1">
      <alignment horizontal="center" vertical="center" shrinkToFit="1"/>
    </xf>
    <xf numFmtId="0" fontId="20" fillId="7" borderId="28" xfId="0" applyFont="1" applyFill="1" applyBorder="1" applyAlignment="1">
      <alignment horizontal="center" vertical="center" textRotation="255" shrinkToFit="1"/>
    </xf>
    <xf numFmtId="0" fontId="20" fillId="7" borderId="29" xfId="0" applyFont="1" applyFill="1" applyBorder="1" applyAlignment="1">
      <alignment horizontal="center" vertical="center" textRotation="255" shrinkToFit="1"/>
    </xf>
    <xf numFmtId="0" fontId="20" fillId="7" borderId="30" xfId="0" applyFont="1" applyFill="1" applyBorder="1" applyAlignment="1">
      <alignment horizontal="center" vertical="center" textRotation="255" shrinkToFit="1"/>
    </xf>
    <xf numFmtId="0" fontId="19" fillId="7" borderId="45" xfId="0" applyFont="1" applyFill="1" applyBorder="1" applyAlignment="1">
      <alignment horizontal="center" vertical="center" textRotation="255" shrinkToFit="1"/>
    </xf>
    <xf numFmtId="0" fontId="19" fillId="7" borderId="44" xfId="0" applyFont="1" applyFill="1" applyBorder="1" applyAlignment="1">
      <alignment horizontal="center" vertical="center" textRotation="255" shrinkToFit="1"/>
    </xf>
    <xf numFmtId="0" fontId="19" fillId="7" borderId="46" xfId="0" applyFont="1" applyFill="1" applyBorder="1" applyAlignment="1">
      <alignment horizontal="center" vertical="center" textRotation="255" shrinkToFit="1"/>
    </xf>
    <xf numFmtId="0" fontId="11" fillId="14" borderId="42" xfId="0" applyFont="1" applyFill="1" applyBorder="1" applyAlignment="1">
      <alignment horizontal="center" vertical="center" shrinkToFit="1"/>
    </xf>
    <xf numFmtId="0" fontId="11" fillId="14" borderId="46" xfId="0" applyFont="1" applyFill="1" applyBorder="1" applyAlignment="1">
      <alignment horizontal="center" vertical="center" shrinkToFit="1"/>
    </xf>
    <xf numFmtId="0" fontId="15" fillId="2" borderId="39" xfId="0" applyFont="1" applyFill="1" applyBorder="1" applyAlignment="1">
      <alignment horizontal="center" vertical="center"/>
    </xf>
    <xf numFmtId="0" fontId="11" fillId="14" borderId="44" xfId="0" applyFont="1" applyFill="1" applyBorder="1" applyAlignment="1">
      <alignment horizontal="center" vertical="center" shrinkToFit="1"/>
    </xf>
    <xf numFmtId="0" fontId="20" fillId="7" borderId="25" xfId="0" applyFont="1" applyFill="1" applyBorder="1" applyAlignment="1">
      <alignment horizontal="center" vertical="center" shrinkToFit="1"/>
    </xf>
    <xf numFmtId="0" fontId="20" fillId="7" borderId="26" xfId="0" applyFont="1" applyFill="1" applyBorder="1" applyAlignment="1">
      <alignment horizontal="center" vertical="center" shrinkToFit="1"/>
    </xf>
    <xf numFmtId="0" fontId="20" fillId="7" borderId="27" xfId="0" applyFont="1" applyFill="1" applyBorder="1" applyAlignment="1">
      <alignment horizontal="center" vertical="center" shrinkToFit="1"/>
    </xf>
    <xf numFmtId="0" fontId="19" fillId="7" borderId="15" xfId="0" applyFont="1" applyFill="1" applyBorder="1" applyAlignment="1">
      <alignment horizontal="center" vertical="center" textRotation="255" shrinkToFit="1"/>
    </xf>
    <xf numFmtId="0" fontId="19" fillId="7" borderId="16" xfId="0" applyFont="1" applyFill="1" applyBorder="1" applyAlignment="1">
      <alignment horizontal="center" vertical="center" textRotation="255" shrinkToFit="1"/>
    </xf>
    <xf numFmtId="0" fontId="19" fillId="7" borderId="17" xfId="0" applyFont="1" applyFill="1" applyBorder="1" applyAlignment="1">
      <alignment horizontal="center" vertical="center" textRotation="255" shrinkToFit="1"/>
    </xf>
    <xf numFmtId="0" fontId="11" fillId="14" borderId="45" xfId="0" applyFont="1" applyFill="1" applyBorder="1" applyAlignment="1">
      <alignment horizontal="center" vertical="center" shrinkToFit="1"/>
    </xf>
    <xf numFmtId="0" fontId="11" fillId="14" borderId="43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shrinkToFit="1"/>
    </xf>
    <xf numFmtId="181" fontId="11" fillId="2" borderId="0" xfId="0" applyNumberFormat="1" applyFont="1" applyFill="1" applyAlignment="1">
      <alignment horizontal="center"/>
    </xf>
    <xf numFmtId="0" fontId="11" fillId="2" borderId="14" xfId="0" applyFont="1" applyFill="1" applyBorder="1" applyAlignment="1">
      <alignment horizontal="right" shrinkToFit="1"/>
    </xf>
    <xf numFmtId="0" fontId="33" fillId="2" borderId="0" xfId="0" applyFont="1" applyFill="1" applyAlignment="1">
      <alignment horizontal="left"/>
    </xf>
    <xf numFmtId="0" fontId="27" fillId="2" borderId="0" xfId="0" applyFont="1" applyFill="1" applyAlignment="1">
      <alignment horizontal="center" vertical="top" wrapText="1"/>
    </xf>
    <xf numFmtId="0" fontId="27" fillId="2" borderId="0" xfId="0" applyFont="1" applyFill="1" applyAlignment="1">
      <alignment horizontal="center" vertical="top"/>
    </xf>
    <xf numFmtId="181" fontId="9" fillId="2" borderId="0" xfId="0" applyNumberFormat="1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/>
    </xf>
  </cellXfs>
  <cellStyles count="16">
    <cellStyle name="桁区切り" xfId="1" builtinId="6"/>
    <cellStyle name="桁区切り 2" xfId="2" xr:uid="{00000000-0005-0000-0000-000001000000}"/>
    <cellStyle name="桁区切り 2 2" xfId="11" xr:uid="{00000000-0005-0000-0000-000002000000}"/>
    <cellStyle name="桁区切り 3" xfId="3" xr:uid="{00000000-0005-0000-0000-000003000000}"/>
    <cellStyle name="桁区切り 4" xfId="14" xr:uid="{00000000-0005-0000-0000-000004000000}"/>
    <cellStyle name="通貨 2" xfId="4" xr:uid="{00000000-0005-0000-0000-000005000000}"/>
    <cellStyle name="標準" xfId="0" builtinId="0"/>
    <cellStyle name="標準 2" xfId="5" xr:uid="{00000000-0005-0000-0000-000007000000}"/>
    <cellStyle name="標準 2 2" xfId="6" xr:uid="{00000000-0005-0000-0000-000008000000}"/>
    <cellStyle name="標準 2 2 2" xfId="7" xr:uid="{00000000-0005-0000-0000-000009000000}"/>
    <cellStyle name="標準 2 2 3" xfId="8" xr:uid="{00000000-0005-0000-0000-00000A000000}"/>
    <cellStyle name="標準 3" xfId="9" xr:uid="{00000000-0005-0000-0000-00000B000000}"/>
    <cellStyle name="標準 3 2" xfId="15" xr:uid="{4CC1E01B-A2BC-418B-9404-69A93F3CF459}"/>
    <cellStyle name="標準 4" xfId="10" xr:uid="{00000000-0005-0000-0000-00000C000000}"/>
    <cellStyle name="標準 5" xfId="12" xr:uid="{00000000-0005-0000-0000-00000D000000}"/>
    <cellStyle name="標準 5 2" xfId="13" xr:uid="{00000000-0005-0000-0000-00000E000000}"/>
  </cellStyles>
  <dxfs count="0"/>
  <tableStyles count="0" defaultTableStyle="TableStyleMedium2" defaultPivotStyle="PivotStyleLight16"/>
  <colors>
    <mruColors>
      <color rgb="FFFEDAEE"/>
      <color rgb="FFFFFFC9"/>
      <color rgb="FFCCECFF"/>
      <color rgb="FFCCFF99"/>
      <color rgb="FFC5FF8B"/>
      <color rgb="FF600000"/>
      <color rgb="FFFFB3FF"/>
      <color rgb="FFC6B9D5"/>
      <color rgb="FFE600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</xdr:colOff>
      <xdr:row>5</xdr:row>
      <xdr:rowOff>140970</xdr:rowOff>
    </xdr:from>
    <xdr:to>
      <xdr:col>39</xdr:col>
      <xdr:colOff>3810</xdr:colOff>
      <xdr:row>8</xdr:row>
      <xdr:rowOff>125730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CFD93E2B-DA4E-4905-846F-A493B323F048}"/>
            </a:ext>
          </a:extLst>
        </xdr:cNvPr>
        <xdr:cNvGrpSpPr/>
      </xdr:nvGrpSpPr>
      <xdr:grpSpPr>
        <a:xfrm>
          <a:off x="10180321" y="1786890"/>
          <a:ext cx="288289" cy="777240"/>
          <a:chOff x="13182601" y="1626870"/>
          <a:chExt cx="293369" cy="73914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31B9A4C4-D5F0-63B3-9FB9-631C8102E6E0}"/>
              </a:ext>
            </a:extLst>
          </xdr:cNvPr>
          <xdr:cNvCxnSpPr/>
        </xdr:nvCxnSpPr>
        <xdr:spPr>
          <a:xfrm flipV="1">
            <a:off x="13184503" y="1626870"/>
            <a:ext cx="287657" cy="365758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AD546BE7-3F15-3FAB-6FB8-97E8BAF9D7A2}"/>
              </a:ext>
            </a:extLst>
          </xdr:cNvPr>
          <xdr:cNvCxnSpPr/>
        </xdr:nvCxnSpPr>
        <xdr:spPr>
          <a:xfrm>
            <a:off x="13184503" y="1993581"/>
            <a:ext cx="283847" cy="372429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4FD8DCC2-5AA7-3D9B-261F-8ACEB70986E0}"/>
              </a:ext>
            </a:extLst>
          </xdr:cNvPr>
          <xdr:cNvCxnSpPr/>
        </xdr:nvCxnSpPr>
        <xdr:spPr>
          <a:xfrm flipV="1">
            <a:off x="13182601" y="1870710"/>
            <a:ext cx="285749" cy="121918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81DC30E9-FD17-0259-D5D7-7DC0E173A2EE}"/>
              </a:ext>
            </a:extLst>
          </xdr:cNvPr>
          <xdr:cNvCxnSpPr/>
        </xdr:nvCxnSpPr>
        <xdr:spPr>
          <a:xfrm>
            <a:off x="13184503" y="1993581"/>
            <a:ext cx="291467" cy="136209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0</xdr:colOff>
      <xdr:row>13</xdr:row>
      <xdr:rowOff>140970</xdr:rowOff>
    </xdr:from>
    <xdr:to>
      <xdr:col>39</xdr:col>
      <xdr:colOff>3809</xdr:colOff>
      <xdr:row>16</xdr:row>
      <xdr:rowOff>125730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21BCFDD5-61C7-4387-B1C9-649464C83F65}"/>
            </a:ext>
          </a:extLst>
        </xdr:cNvPr>
        <xdr:cNvGrpSpPr/>
      </xdr:nvGrpSpPr>
      <xdr:grpSpPr>
        <a:xfrm>
          <a:off x="10180320" y="3900170"/>
          <a:ext cx="288289" cy="777240"/>
          <a:chOff x="13182601" y="1626870"/>
          <a:chExt cx="293369" cy="739140"/>
        </a:xfrm>
      </xdr:grpSpPr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9F32805E-5850-5B73-D98A-C6AE001141EB}"/>
              </a:ext>
            </a:extLst>
          </xdr:cNvPr>
          <xdr:cNvCxnSpPr/>
        </xdr:nvCxnSpPr>
        <xdr:spPr>
          <a:xfrm flipV="1">
            <a:off x="13184503" y="1626870"/>
            <a:ext cx="287657" cy="365758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20312DDA-0CCE-0732-D726-2C636467DBE2}"/>
              </a:ext>
            </a:extLst>
          </xdr:cNvPr>
          <xdr:cNvCxnSpPr/>
        </xdr:nvCxnSpPr>
        <xdr:spPr>
          <a:xfrm>
            <a:off x="13184503" y="1993581"/>
            <a:ext cx="283847" cy="372429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143E4D87-7CC0-1E13-C47C-55A35F7EA2F5}"/>
              </a:ext>
            </a:extLst>
          </xdr:cNvPr>
          <xdr:cNvCxnSpPr/>
        </xdr:nvCxnSpPr>
        <xdr:spPr>
          <a:xfrm flipV="1">
            <a:off x="13182601" y="1870710"/>
            <a:ext cx="285749" cy="121918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E48460FC-E7BB-8EE9-DA0B-3905925AAF6B}"/>
              </a:ext>
            </a:extLst>
          </xdr:cNvPr>
          <xdr:cNvCxnSpPr/>
        </xdr:nvCxnSpPr>
        <xdr:spPr>
          <a:xfrm>
            <a:off x="13184503" y="1993581"/>
            <a:ext cx="291467" cy="136209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0</xdr:colOff>
      <xdr:row>9</xdr:row>
      <xdr:rowOff>140970</xdr:rowOff>
    </xdr:from>
    <xdr:to>
      <xdr:col>39</xdr:col>
      <xdr:colOff>3809</xdr:colOff>
      <xdr:row>12</xdr:row>
      <xdr:rowOff>125730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51034DBA-C570-48C9-AC40-052DF40249BB}"/>
            </a:ext>
          </a:extLst>
        </xdr:cNvPr>
        <xdr:cNvGrpSpPr/>
      </xdr:nvGrpSpPr>
      <xdr:grpSpPr>
        <a:xfrm>
          <a:off x="10180320" y="2843530"/>
          <a:ext cx="288289" cy="777240"/>
          <a:chOff x="13182601" y="1626870"/>
          <a:chExt cx="293369" cy="739140"/>
        </a:xfrm>
      </xdr:grpSpPr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70E70D22-9C3E-7DFD-23F8-AFB3FE7FFAAC}"/>
              </a:ext>
            </a:extLst>
          </xdr:cNvPr>
          <xdr:cNvCxnSpPr/>
        </xdr:nvCxnSpPr>
        <xdr:spPr>
          <a:xfrm flipV="1">
            <a:off x="13184503" y="1626870"/>
            <a:ext cx="287657" cy="365758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57CEFD39-8F45-BFD9-C6CC-503828311D82}"/>
              </a:ext>
            </a:extLst>
          </xdr:cNvPr>
          <xdr:cNvCxnSpPr/>
        </xdr:nvCxnSpPr>
        <xdr:spPr>
          <a:xfrm>
            <a:off x="13184503" y="1993581"/>
            <a:ext cx="283847" cy="372429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57083836-23FD-B870-04F0-CECB3CAA4187}"/>
              </a:ext>
            </a:extLst>
          </xdr:cNvPr>
          <xdr:cNvCxnSpPr/>
        </xdr:nvCxnSpPr>
        <xdr:spPr>
          <a:xfrm flipV="1">
            <a:off x="13182601" y="1870710"/>
            <a:ext cx="285749" cy="121918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8D5B6DA2-1245-DF21-1442-57C1B1EC0506}"/>
              </a:ext>
            </a:extLst>
          </xdr:cNvPr>
          <xdr:cNvCxnSpPr/>
        </xdr:nvCxnSpPr>
        <xdr:spPr>
          <a:xfrm>
            <a:off x="13184503" y="1993581"/>
            <a:ext cx="291467" cy="136209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0</xdr:colOff>
      <xdr:row>17</xdr:row>
      <xdr:rowOff>140970</xdr:rowOff>
    </xdr:from>
    <xdr:to>
      <xdr:col>39</xdr:col>
      <xdr:colOff>3809</xdr:colOff>
      <xdr:row>20</xdr:row>
      <xdr:rowOff>125730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B63D99C-3C64-4307-A1AD-42BEA554214C}"/>
            </a:ext>
          </a:extLst>
        </xdr:cNvPr>
        <xdr:cNvGrpSpPr/>
      </xdr:nvGrpSpPr>
      <xdr:grpSpPr>
        <a:xfrm>
          <a:off x="10180320" y="4956810"/>
          <a:ext cx="288289" cy="777240"/>
          <a:chOff x="13182601" y="1626870"/>
          <a:chExt cx="293369" cy="739140"/>
        </a:xfrm>
      </xdr:grpSpPr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3B3ABE33-908E-23BF-1503-DB7A5C1DF8F8}"/>
              </a:ext>
            </a:extLst>
          </xdr:cNvPr>
          <xdr:cNvCxnSpPr/>
        </xdr:nvCxnSpPr>
        <xdr:spPr>
          <a:xfrm flipV="1">
            <a:off x="13184503" y="1626870"/>
            <a:ext cx="287657" cy="365758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3C4CBD33-D017-8B4E-1F7A-5CBFB4393D75}"/>
              </a:ext>
            </a:extLst>
          </xdr:cNvPr>
          <xdr:cNvCxnSpPr/>
        </xdr:nvCxnSpPr>
        <xdr:spPr>
          <a:xfrm>
            <a:off x="13184503" y="1993581"/>
            <a:ext cx="283847" cy="372429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A67A12F2-38A6-FA65-8724-F08406F7B3E7}"/>
              </a:ext>
            </a:extLst>
          </xdr:cNvPr>
          <xdr:cNvCxnSpPr/>
        </xdr:nvCxnSpPr>
        <xdr:spPr>
          <a:xfrm flipV="1">
            <a:off x="13182601" y="1870710"/>
            <a:ext cx="285749" cy="121918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717A342F-717D-0A15-284A-5EF302C920CB}"/>
              </a:ext>
            </a:extLst>
          </xdr:cNvPr>
          <xdr:cNvCxnSpPr/>
        </xdr:nvCxnSpPr>
        <xdr:spPr>
          <a:xfrm>
            <a:off x="13184503" y="1993581"/>
            <a:ext cx="291467" cy="136209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0</xdr:colOff>
      <xdr:row>21</xdr:row>
      <xdr:rowOff>140970</xdr:rowOff>
    </xdr:from>
    <xdr:to>
      <xdr:col>39</xdr:col>
      <xdr:colOff>3809</xdr:colOff>
      <xdr:row>24</xdr:row>
      <xdr:rowOff>125730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CD310921-0E29-4BBC-9A21-37EC89EA5779}"/>
            </a:ext>
          </a:extLst>
        </xdr:cNvPr>
        <xdr:cNvGrpSpPr/>
      </xdr:nvGrpSpPr>
      <xdr:grpSpPr>
        <a:xfrm>
          <a:off x="10180320" y="6013450"/>
          <a:ext cx="288289" cy="777240"/>
          <a:chOff x="13182601" y="1626870"/>
          <a:chExt cx="293369" cy="739140"/>
        </a:xfrm>
      </xdr:grpSpPr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0DA1D1D6-474B-6CCC-9014-23B2B5F511AD}"/>
              </a:ext>
            </a:extLst>
          </xdr:cNvPr>
          <xdr:cNvCxnSpPr/>
        </xdr:nvCxnSpPr>
        <xdr:spPr>
          <a:xfrm flipV="1">
            <a:off x="13184503" y="1626870"/>
            <a:ext cx="287657" cy="365758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A452B65C-8791-A32D-3D5C-FD6CD7085F95}"/>
              </a:ext>
            </a:extLst>
          </xdr:cNvPr>
          <xdr:cNvCxnSpPr/>
        </xdr:nvCxnSpPr>
        <xdr:spPr>
          <a:xfrm>
            <a:off x="13184503" y="1993581"/>
            <a:ext cx="283847" cy="372429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FFEDABCB-40EF-EB27-9CEC-4C785BEADDD4}"/>
              </a:ext>
            </a:extLst>
          </xdr:cNvPr>
          <xdr:cNvCxnSpPr/>
        </xdr:nvCxnSpPr>
        <xdr:spPr>
          <a:xfrm flipV="1">
            <a:off x="13182601" y="1870710"/>
            <a:ext cx="285749" cy="121918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EE013D50-5296-96AE-4607-E7BE0E550D83}"/>
              </a:ext>
            </a:extLst>
          </xdr:cNvPr>
          <xdr:cNvCxnSpPr/>
        </xdr:nvCxnSpPr>
        <xdr:spPr>
          <a:xfrm>
            <a:off x="13184503" y="1993581"/>
            <a:ext cx="291467" cy="136209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0</xdr:colOff>
      <xdr:row>25</xdr:row>
      <xdr:rowOff>140970</xdr:rowOff>
    </xdr:from>
    <xdr:to>
      <xdr:col>39</xdr:col>
      <xdr:colOff>3809</xdr:colOff>
      <xdr:row>28</xdr:row>
      <xdr:rowOff>125730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627A77EA-1D44-4EAE-87C9-B41F8FA35BC2}"/>
            </a:ext>
          </a:extLst>
        </xdr:cNvPr>
        <xdr:cNvGrpSpPr/>
      </xdr:nvGrpSpPr>
      <xdr:grpSpPr>
        <a:xfrm>
          <a:off x="10180320" y="7070090"/>
          <a:ext cx="288289" cy="777240"/>
          <a:chOff x="13182601" y="1626870"/>
          <a:chExt cx="293369" cy="739140"/>
        </a:xfrm>
      </xdr:grpSpPr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C32F4C25-DC09-4798-9F37-7704F4C41E4E}"/>
              </a:ext>
            </a:extLst>
          </xdr:cNvPr>
          <xdr:cNvCxnSpPr/>
        </xdr:nvCxnSpPr>
        <xdr:spPr>
          <a:xfrm flipV="1">
            <a:off x="13184503" y="1626870"/>
            <a:ext cx="287657" cy="365758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171C5FB8-925E-E7B6-5BB5-EDC0DE1937F7}"/>
              </a:ext>
            </a:extLst>
          </xdr:cNvPr>
          <xdr:cNvCxnSpPr/>
        </xdr:nvCxnSpPr>
        <xdr:spPr>
          <a:xfrm>
            <a:off x="13184503" y="1993581"/>
            <a:ext cx="283847" cy="372429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24A7756D-0F22-F4A7-245F-60AA8C4D7EA9}"/>
              </a:ext>
            </a:extLst>
          </xdr:cNvPr>
          <xdr:cNvCxnSpPr/>
        </xdr:nvCxnSpPr>
        <xdr:spPr>
          <a:xfrm flipV="1">
            <a:off x="13182601" y="1870710"/>
            <a:ext cx="285749" cy="121918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054F3F51-EA08-ADCF-B0CD-8849B716F6E4}"/>
              </a:ext>
            </a:extLst>
          </xdr:cNvPr>
          <xdr:cNvCxnSpPr/>
        </xdr:nvCxnSpPr>
        <xdr:spPr>
          <a:xfrm>
            <a:off x="13184503" y="1993581"/>
            <a:ext cx="291467" cy="136209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0</xdr:colOff>
      <xdr:row>29</xdr:row>
      <xdr:rowOff>140970</xdr:rowOff>
    </xdr:from>
    <xdr:to>
      <xdr:col>39</xdr:col>
      <xdr:colOff>3809</xdr:colOff>
      <xdr:row>32</xdr:row>
      <xdr:rowOff>125730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F2601560-B29D-41EF-AC8F-CFCB52074C75}"/>
            </a:ext>
          </a:extLst>
        </xdr:cNvPr>
        <xdr:cNvGrpSpPr/>
      </xdr:nvGrpSpPr>
      <xdr:grpSpPr>
        <a:xfrm>
          <a:off x="10180320" y="8126730"/>
          <a:ext cx="288289" cy="777240"/>
          <a:chOff x="13182601" y="1626870"/>
          <a:chExt cx="293369" cy="739140"/>
        </a:xfrm>
      </xdr:grpSpPr>
      <xdr:cxnSp macro="">
        <xdr:nvCxnSpPr>
          <xdr:cNvPr id="34" name="直線コネクタ 33">
            <a:extLst>
              <a:ext uri="{FF2B5EF4-FFF2-40B4-BE49-F238E27FC236}">
                <a16:creationId xmlns:a16="http://schemas.microsoft.com/office/drawing/2014/main" id="{46AF1E33-DD6F-AECB-5476-6A3281BEE9AF}"/>
              </a:ext>
            </a:extLst>
          </xdr:cNvPr>
          <xdr:cNvCxnSpPr/>
        </xdr:nvCxnSpPr>
        <xdr:spPr>
          <a:xfrm flipV="1">
            <a:off x="13184503" y="1626870"/>
            <a:ext cx="287657" cy="365758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直線コネクタ 34">
            <a:extLst>
              <a:ext uri="{FF2B5EF4-FFF2-40B4-BE49-F238E27FC236}">
                <a16:creationId xmlns:a16="http://schemas.microsoft.com/office/drawing/2014/main" id="{BA68DA3B-7CA0-979F-5534-7E38127A1FB4}"/>
              </a:ext>
            </a:extLst>
          </xdr:cNvPr>
          <xdr:cNvCxnSpPr/>
        </xdr:nvCxnSpPr>
        <xdr:spPr>
          <a:xfrm>
            <a:off x="13184503" y="1993581"/>
            <a:ext cx="283847" cy="372429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id="{A7D987E2-3675-6AE2-769B-7EE899664A8F}"/>
              </a:ext>
            </a:extLst>
          </xdr:cNvPr>
          <xdr:cNvCxnSpPr/>
        </xdr:nvCxnSpPr>
        <xdr:spPr>
          <a:xfrm flipV="1">
            <a:off x="13182601" y="1870710"/>
            <a:ext cx="285749" cy="121918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直線コネクタ 36">
            <a:extLst>
              <a:ext uri="{FF2B5EF4-FFF2-40B4-BE49-F238E27FC236}">
                <a16:creationId xmlns:a16="http://schemas.microsoft.com/office/drawing/2014/main" id="{8CB47C0C-117C-106D-2588-9F564C24BB84}"/>
              </a:ext>
            </a:extLst>
          </xdr:cNvPr>
          <xdr:cNvCxnSpPr/>
        </xdr:nvCxnSpPr>
        <xdr:spPr>
          <a:xfrm>
            <a:off x="13184503" y="1993581"/>
            <a:ext cx="291467" cy="136209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1</xdr:colOff>
      <xdr:row>33</xdr:row>
      <xdr:rowOff>140970</xdr:rowOff>
    </xdr:from>
    <xdr:to>
      <xdr:col>39</xdr:col>
      <xdr:colOff>3810</xdr:colOff>
      <xdr:row>36</xdr:row>
      <xdr:rowOff>125730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7E9E2A33-F9B6-4ECD-A15D-FB745150A6CF}"/>
            </a:ext>
          </a:extLst>
        </xdr:cNvPr>
        <xdr:cNvGrpSpPr/>
      </xdr:nvGrpSpPr>
      <xdr:grpSpPr>
        <a:xfrm>
          <a:off x="10180321" y="9183370"/>
          <a:ext cx="288289" cy="777240"/>
          <a:chOff x="13182601" y="1626870"/>
          <a:chExt cx="293369" cy="739140"/>
        </a:xfrm>
      </xdr:grpSpPr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FD6BA80A-7DD8-6D2B-182D-E1B5E15AF44F}"/>
              </a:ext>
            </a:extLst>
          </xdr:cNvPr>
          <xdr:cNvCxnSpPr/>
        </xdr:nvCxnSpPr>
        <xdr:spPr>
          <a:xfrm flipV="1">
            <a:off x="13184503" y="1626870"/>
            <a:ext cx="287657" cy="365758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直線コネクタ 39">
            <a:extLst>
              <a:ext uri="{FF2B5EF4-FFF2-40B4-BE49-F238E27FC236}">
                <a16:creationId xmlns:a16="http://schemas.microsoft.com/office/drawing/2014/main" id="{ED050CC2-25C6-6BAD-0512-FD66BD2978D1}"/>
              </a:ext>
            </a:extLst>
          </xdr:cNvPr>
          <xdr:cNvCxnSpPr/>
        </xdr:nvCxnSpPr>
        <xdr:spPr>
          <a:xfrm>
            <a:off x="13184503" y="1993581"/>
            <a:ext cx="283847" cy="372429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直線コネクタ 40">
            <a:extLst>
              <a:ext uri="{FF2B5EF4-FFF2-40B4-BE49-F238E27FC236}">
                <a16:creationId xmlns:a16="http://schemas.microsoft.com/office/drawing/2014/main" id="{28F3D8EC-C2F9-4D6E-FCA0-6C6B4D96B079}"/>
              </a:ext>
            </a:extLst>
          </xdr:cNvPr>
          <xdr:cNvCxnSpPr/>
        </xdr:nvCxnSpPr>
        <xdr:spPr>
          <a:xfrm flipV="1">
            <a:off x="13182601" y="1870710"/>
            <a:ext cx="285749" cy="121918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AD6F4D0C-1D08-FD0C-2116-51D63C0A3A77}"/>
              </a:ext>
            </a:extLst>
          </xdr:cNvPr>
          <xdr:cNvCxnSpPr/>
        </xdr:nvCxnSpPr>
        <xdr:spPr>
          <a:xfrm>
            <a:off x="13184503" y="1993581"/>
            <a:ext cx="291467" cy="136209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23</xdr:col>
      <xdr:colOff>81280</xdr:colOff>
      <xdr:row>37</xdr:row>
      <xdr:rowOff>111760</xdr:rowOff>
    </xdr:from>
    <xdr:to>
      <xdr:col>26</xdr:col>
      <xdr:colOff>152400</xdr:colOff>
      <xdr:row>42</xdr:row>
      <xdr:rowOff>182880</xdr:rowOff>
    </xdr:to>
    <xdr:sp macro="" textlink="">
      <xdr:nvSpPr>
        <xdr:cNvPr id="48" name="右中かっこ 47">
          <a:extLst>
            <a:ext uri="{FF2B5EF4-FFF2-40B4-BE49-F238E27FC236}">
              <a16:creationId xmlns:a16="http://schemas.microsoft.com/office/drawing/2014/main" id="{DEB3D8C8-90A9-45F9-B676-FBD4115EA856}"/>
            </a:ext>
          </a:extLst>
        </xdr:cNvPr>
        <xdr:cNvSpPr/>
      </xdr:nvSpPr>
      <xdr:spPr>
        <a:xfrm>
          <a:off x="7350760" y="9789160"/>
          <a:ext cx="574040" cy="1328420"/>
        </a:xfrm>
        <a:prstGeom prst="rightBrace">
          <a:avLst>
            <a:gd name="adj1" fmla="val 8333"/>
            <a:gd name="adj2" fmla="val 58333"/>
          </a:avLst>
        </a:prstGeom>
        <a:noFill/>
        <a:ln w="317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35</xdr:col>
      <xdr:colOff>591820</xdr:colOff>
      <xdr:row>39</xdr:row>
      <xdr:rowOff>198120</xdr:rowOff>
    </xdr:from>
    <xdr:to>
      <xdr:col>36</xdr:col>
      <xdr:colOff>480060</xdr:colOff>
      <xdr:row>41</xdr:row>
      <xdr:rowOff>45720</xdr:rowOff>
    </xdr:to>
    <xdr:sp macro="" textlink="">
      <xdr:nvSpPr>
        <xdr:cNvPr id="49" name="矢印: 右 48">
          <a:extLst>
            <a:ext uri="{FF2B5EF4-FFF2-40B4-BE49-F238E27FC236}">
              <a16:creationId xmlns:a16="http://schemas.microsoft.com/office/drawing/2014/main" id="{0D7CDBD8-7CC3-4584-8766-7697C6E27F3C}"/>
            </a:ext>
          </a:extLst>
        </xdr:cNvPr>
        <xdr:cNvSpPr/>
      </xdr:nvSpPr>
      <xdr:spPr>
        <a:xfrm>
          <a:off x="9431020" y="10896600"/>
          <a:ext cx="490220" cy="381000"/>
        </a:xfrm>
        <a:prstGeom prst="rightArrow">
          <a:avLst>
            <a:gd name="adj1" fmla="val 27143"/>
            <a:gd name="adj2" fmla="val 50000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160019</xdr:colOff>
      <xdr:row>44</xdr:row>
      <xdr:rowOff>38100</xdr:rowOff>
    </xdr:from>
    <xdr:to>
      <xdr:col>21</xdr:col>
      <xdr:colOff>527742</xdr:colOff>
      <xdr:row>55</xdr:row>
      <xdr:rowOff>129540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75986870-3604-8EF6-ABBD-00677896F1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075" r="9983" b="15489"/>
        <a:stretch>
          <a:fillRect/>
        </a:stretch>
      </xdr:blipFill>
      <xdr:spPr>
        <a:xfrm>
          <a:off x="160019" y="12070080"/>
          <a:ext cx="6341803" cy="2720340"/>
        </a:xfrm>
        <a:prstGeom prst="rect">
          <a:avLst/>
        </a:prstGeom>
      </xdr:spPr>
    </xdr:pic>
    <xdr:clientData/>
  </xdr:twoCellAnchor>
  <xdr:twoCellAnchor editAs="oneCell">
    <xdr:from>
      <xdr:col>22</xdr:col>
      <xdr:colOff>38100</xdr:colOff>
      <xdr:row>44</xdr:row>
      <xdr:rowOff>15240</xdr:rowOff>
    </xdr:from>
    <xdr:to>
      <xdr:col>41</xdr:col>
      <xdr:colOff>717076</xdr:colOff>
      <xdr:row>55</xdr:row>
      <xdr:rowOff>83819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C01A48CC-4FB6-3515-A330-6DA16916F4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22" b="16824"/>
        <a:stretch>
          <a:fillRect/>
        </a:stretch>
      </xdr:blipFill>
      <xdr:spPr>
        <a:xfrm>
          <a:off x="6614160" y="12047220"/>
          <a:ext cx="5540536" cy="26974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2235;&#22269;&#20013;&#22830;&#24066;&#12496;&#12489;&#12511;&#12531;&#12488;&#12531;&#21332;&#20250;2025\youkou%20kekka\siminsupotusai\kekka\25siminnsupotusaikekka.xlsx" TargetMode="External"/><Relationship Id="rId1" Type="http://schemas.openxmlformats.org/officeDocument/2006/relationships/externalLinkPath" Target="/Users/Owner/Desktop/&#22235;&#22269;&#20013;&#22830;&#24066;&#12496;&#12489;&#12511;&#12531;&#12488;&#12531;&#21332;&#20250;2025/youkou%20kekka/siminsupotusai/kekka/25siminnsupotusaikek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結果"/>
      <sheetName val="提出"/>
    </sheetNames>
    <sheetDataSet>
      <sheetData sheetId="0">
        <row r="97">
          <cell r="D97" t="str">
            <v>石田愛翔</v>
          </cell>
        </row>
        <row r="103">
          <cell r="D103" t="str">
            <v>村上煌介</v>
          </cell>
        </row>
        <row r="117">
          <cell r="D117" t="str">
            <v>加地脩人</v>
          </cell>
        </row>
        <row r="135">
          <cell r="D135" t="str">
            <v>山内雅人</v>
          </cell>
        </row>
        <row r="136">
          <cell r="D136" t="str">
            <v>山内蓮翔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3CA7-ECBC-42BB-A935-0172841F3A93}">
  <sheetPr>
    <pageSetUpPr fitToPage="1"/>
  </sheetPr>
  <dimension ref="A1:BP63"/>
  <sheetViews>
    <sheetView tabSelected="1" view="pageBreakPreview" zoomScale="75" zoomScaleNormal="100" zoomScaleSheetLayoutView="75" workbookViewId="0"/>
  </sheetViews>
  <sheetFormatPr defaultColWidth="9" defaultRowHeight="18" customHeight="1" x14ac:dyDescent="0.2"/>
  <cols>
    <col min="1" max="1" width="3.5546875" style="3" customWidth="1"/>
    <col min="2" max="2" width="5.109375" style="3" customWidth="1"/>
    <col min="3" max="3" width="8.77734375" style="13" customWidth="1"/>
    <col min="4" max="4" width="10.77734375" style="13" customWidth="1"/>
    <col min="5" max="8" width="0.5546875" style="3" customWidth="1"/>
    <col min="9" max="9" width="0.5546875" style="28" customWidth="1"/>
    <col min="10" max="10" width="4.88671875" style="28" customWidth="1"/>
    <col min="11" max="11" width="5.44140625" style="10" customWidth="1"/>
    <col min="12" max="12" width="8.77734375" style="10" customWidth="1"/>
    <col min="13" max="13" width="10.77734375" style="10" customWidth="1"/>
    <col min="14" max="14" width="2.44140625" style="10" customWidth="1"/>
    <col min="15" max="15" width="2.109375" style="3" customWidth="1"/>
    <col min="16" max="18" width="1.21875" style="3" customWidth="1"/>
    <col min="19" max="19" width="1.21875" style="28" customWidth="1"/>
    <col min="20" max="20" width="4.6640625" style="10" customWidth="1"/>
    <col min="21" max="21" width="12.109375" style="1" customWidth="1"/>
    <col min="22" max="22" width="8.77734375" style="1" customWidth="1"/>
    <col min="23" max="23" width="10.77734375" style="1" customWidth="1"/>
    <col min="24" max="24" width="0.77734375" style="3" customWidth="1"/>
    <col min="25" max="27" width="0.77734375" style="1" customWidth="1"/>
    <col min="28" max="32" width="0.77734375" style="3" customWidth="1"/>
    <col min="33" max="33" width="0.77734375" style="28" customWidth="1"/>
    <col min="34" max="34" width="4.6640625" style="3" customWidth="1"/>
    <col min="35" max="35" width="9.77734375" style="1" customWidth="1"/>
    <col min="36" max="36" width="8.77734375" style="1" customWidth="1"/>
    <col min="37" max="37" width="10.77734375" style="1" customWidth="1"/>
    <col min="38" max="38" width="2.109375" style="10" customWidth="1"/>
    <col min="39" max="39" width="2.109375" style="1" customWidth="1"/>
    <col min="40" max="40" width="5.33203125" style="10" customWidth="1"/>
    <col min="41" max="41" width="8.77734375" style="10" customWidth="1"/>
    <col min="42" max="42" width="10.77734375" style="10" customWidth="1"/>
    <col min="43" max="44" width="0.88671875" style="10" customWidth="1"/>
    <col min="45" max="45" width="2.88671875" style="11" customWidth="1"/>
    <col min="46" max="46" width="4.109375" style="10" customWidth="1"/>
    <col min="47" max="47" width="4.88671875" style="6" customWidth="1"/>
    <col min="48" max="48" width="8.77734375" style="10" customWidth="1"/>
    <col min="49" max="49" width="10.77734375" style="10" customWidth="1"/>
    <col min="50" max="50" width="3.44140625" style="10" customWidth="1"/>
    <col min="51" max="51" width="4.77734375" style="6" customWidth="1"/>
    <col min="52" max="52" width="7.5546875" style="12" customWidth="1"/>
    <col min="53" max="53" width="8.77734375" style="10" customWidth="1"/>
    <col min="54" max="54" width="10.77734375" style="10" customWidth="1"/>
    <col min="55" max="55" width="2.6640625" style="10" customWidth="1"/>
    <col min="56" max="56" width="4.6640625" style="10" customWidth="1"/>
    <col min="57" max="57" width="5.88671875" style="3" customWidth="1"/>
    <col min="58" max="58" width="8.77734375" style="10" customWidth="1"/>
    <col min="59" max="59" width="10.77734375" style="10" customWidth="1"/>
    <col min="60" max="60" width="3.6640625" style="49" customWidth="1"/>
    <col min="69" max="16384" width="9" style="10"/>
  </cols>
  <sheetData>
    <row r="1" spans="1:68" ht="32.4" customHeight="1" x14ac:dyDescent="1.1000000000000001">
      <c r="A1" s="75" t="s">
        <v>142</v>
      </c>
      <c r="B1" s="26"/>
      <c r="M1" s="25"/>
      <c r="N1" s="25"/>
      <c r="U1" s="22"/>
      <c r="AI1" s="22"/>
      <c r="AJ1" s="22"/>
      <c r="AK1" s="22"/>
      <c r="AR1" s="51"/>
      <c r="AT1" s="62" t="s">
        <v>140</v>
      </c>
      <c r="AU1" s="63"/>
      <c r="AV1" s="62"/>
      <c r="AW1" s="62"/>
      <c r="AX1" s="62"/>
      <c r="AY1" s="63"/>
      <c r="AZ1" s="62"/>
      <c r="BA1" s="62"/>
      <c r="BB1" s="5" t="s">
        <v>61</v>
      </c>
      <c r="BC1" s="62"/>
      <c r="BD1" s="62"/>
      <c r="BE1" s="93"/>
      <c r="BF1" s="62"/>
      <c r="BG1" s="62"/>
    </row>
    <row r="2" spans="1:68" s="23" customFormat="1" ht="22.2" customHeight="1" x14ac:dyDescent="0.6">
      <c r="A2" s="24"/>
      <c r="B2" s="335" t="s">
        <v>50</v>
      </c>
      <c r="C2" s="335"/>
      <c r="D2" s="335"/>
      <c r="E2" s="335"/>
      <c r="F2" s="335"/>
      <c r="G2" s="335"/>
      <c r="H2" s="335"/>
      <c r="I2" s="30"/>
      <c r="J2" s="30"/>
      <c r="K2" s="35"/>
      <c r="L2" s="336"/>
      <c r="M2" s="337"/>
      <c r="N2" s="65"/>
      <c r="O2" s="29"/>
      <c r="P2" s="29"/>
      <c r="Q2" s="29"/>
      <c r="R2" s="29"/>
      <c r="S2" s="30"/>
      <c r="T2" s="335" t="s">
        <v>51</v>
      </c>
      <c r="U2" s="335"/>
      <c r="V2" s="335"/>
      <c r="W2" s="335"/>
      <c r="X2" s="73"/>
      <c r="Y2" s="73"/>
      <c r="Z2" s="73"/>
      <c r="AA2" s="73"/>
      <c r="AB2" s="29"/>
      <c r="AC2" s="29"/>
      <c r="AD2" s="29"/>
      <c r="AE2" s="29"/>
      <c r="AF2" s="29"/>
      <c r="AG2" s="30"/>
      <c r="AH2" s="335" t="s">
        <v>52</v>
      </c>
      <c r="AI2" s="335"/>
      <c r="AJ2" s="335"/>
      <c r="AK2" s="335"/>
      <c r="AN2" s="37"/>
      <c r="AO2" s="336"/>
      <c r="AP2" s="337"/>
      <c r="AR2" s="61"/>
      <c r="AS2" s="87"/>
      <c r="AT2" s="80"/>
      <c r="AU2" s="114" t="s">
        <v>58</v>
      </c>
      <c r="AV2" s="68"/>
      <c r="AW2" s="68"/>
      <c r="AX2" s="87"/>
      <c r="AY2" s="114" t="s">
        <v>59</v>
      </c>
      <c r="AZ2" s="87"/>
      <c r="BA2" s="87"/>
      <c r="BB2" s="87"/>
      <c r="BC2" s="87"/>
      <c r="BD2" s="87"/>
      <c r="BE2" s="24"/>
      <c r="BF2" s="87"/>
      <c r="BG2" s="87"/>
      <c r="BH2" s="89"/>
    </row>
    <row r="3" spans="1:68" s="23" customFormat="1" ht="34.200000000000003" customHeight="1" thickBot="1" x14ac:dyDescent="0.65">
      <c r="A3" s="24"/>
      <c r="B3" s="335"/>
      <c r="C3" s="335"/>
      <c r="D3" s="335"/>
      <c r="E3" s="335"/>
      <c r="F3" s="335"/>
      <c r="G3" s="335"/>
      <c r="H3" s="335"/>
      <c r="I3" s="30"/>
      <c r="J3" s="30"/>
      <c r="K3" s="35"/>
      <c r="L3" s="64"/>
      <c r="M3" s="65"/>
      <c r="N3" s="65"/>
      <c r="O3" s="29"/>
      <c r="P3" s="29"/>
      <c r="Q3" s="29"/>
      <c r="R3" s="29"/>
      <c r="S3" s="30"/>
      <c r="T3" s="335"/>
      <c r="U3" s="335"/>
      <c r="V3" s="335"/>
      <c r="W3" s="335"/>
      <c r="X3" s="73"/>
      <c r="Y3" s="73"/>
      <c r="Z3" s="73"/>
      <c r="AA3" s="73"/>
      <c r="AB3" s="29"/>
      <c r="AC3" s="29"/>
      <c r="AD3" s="29"/>
      <c r="AE3" s="29"/>
      <c r="AF3" s="29"/>
      <c r="AG3" s="30"/>
      <c r="AH3" s="335"/>
      <c r="AI3" s="335"/>
      <c r="AJ3" s="335"/>
      <c r="AK3" s="335"/>
      <c r="AN3" s="37"/>
      <c r="AO3" s="64"/>
      <c r="AP3" s="65"/>
      <c r="AR3" s="61"/>
      <c r="AS3" s="49"/>
      <c r="AT3" s="49"/>
      <c r="AU3" s="5" t="s">
        <v>141</v>
      </c>
      <c r="AV3" s="88"/>
      <c r="AW3" s="88"/>
      <c r="AX3" s="49"/>
      <c r="AY3" s="5" t="s">
        <v>57</v>
      </c>
      <c r="AZ3" s="88"/>
      <c r="BA3" s="88"/>
      <c r="BB3" s="88"/>
      <c r="BC3" s="49"/>
      <c r="BD3" s="49"/>
      <c r="BE3" s="3"/>
      <c r="BF3" s="49"/>
      <c r="BG3" s="49"/>
      <c r="BH3" s="49"/>
    </row>
    <row r="4" spans="1:68" s="1" customFormat="1" ht="19.95" customHeight="1" thickTop="1" thickBot="1" x14ac:dyDescent="0.4">
      <c r="A4" s="81"/>
      <c r="B4" s="81"/>
      <c r="C4" s="338"/>
      <c r="D4" s="338"/>
      <c r="E4" s="29"/>
      <c r="F4" s="3"/>
      <c r="G4" s="3"/>
      <c r="H4" s="3"/>
      <c r="I4" s="28"/>
      <c r="J4" s="28"/>
      <c r="K4" s="111"/>
      <c r="L4" s="111"/>
      <c r="M4" s="111"/>
      <c r="N4" s="111"/>
      <c r="O4" s="3"/>
      <c r="P4" s="3"/>
      <c r="Q4" s="3"/>
      <c r="R4" s="3"/>
      <c r="S4" s="28"/>
      <c r="T4" s="68" t="s">
        <v>22</v>
      </c>
      <c r="U4" s="21"/>
      <c r="V4" s="79"/>
      <c r="W4" s="79"/>
      <c r="X4" s="29"/>
      <c r="Y4" s="69"/>
      <c r="Z4" s="69"/>
      <c r="AA4" s="69"/>
      <c r="AB4" s="29"/>
      <c r="AC4" s="3"/>
      <c r="AD4" s="3"/>
      <c r="AE4" s="3"/>
      <c r="AF4" s="3"/>
      <c r="AG4" s="28"/>
      <c r="AH4" s="68" t="s">
        <v>22</v>
      </c>
      <c r="AI4" s="20"/>
      <c r="AJ4" s="79"/>
      <c r="AK4" s="79"/>
      <c r="AN4" s="339" t="s">
        <v>20</v>
      </c>
      <c r="AO4" s="339"/>
      <c r="AP4" s="339"/>
      <c r="AQ4" s="50"/>
      <c r="AR4" s="60"/>
      <c r="AS4" s="11"/>
      <c r="AT4" s="8"/>
      <c r="AU4" s="327" t="s">
        <v>34</v>
      </c>
      <c r="AV4" s="185" t="s">
        <v>24</v>
      </c>
      <c r="AW4" s="186" t="s">
        <v>81</v>
      </c>
      <c r="AX4" s="281" t="s">
        <v>29</v>
      </c>
      <c r="AY4" s="306" t="s">
        <v>15</v>
      </c>
      <c r="AZ4" s="299" t="s">
        <v>106</v>
      </c>
      <c r="BA4" s="212" t="s">
        <v>42</v>
      </c>
      <c r="BB4" s="186" t="s">
        <v>85</v>
      </c>
      <c r="BC4" s="82"/>
      <c r="BD4" s="306" t="s">
        <v>15</v>
      </c>
      <c r="BE4" s="330" t="s">
        <v>29</v>
      </c>
      <c r="BF4" s="185" t="s">
        <v>42</v>
      </c>
      <c r="BG4" s="186" t="s">
        <v>134</v>
      </c>
      <c r="BH4" s="5" t="s">
        <v>45</v>
      </c>
    </row>
    <row r="5" spans="1:68" s="1" customFormat="1" ht="19.95" customHeight="1" thickBot="1" x14ac:dyDescent="0.3">
      <c r="A5" s="55"/>
      <c r="B5" s="55"/>
      <c r="C5" s="76" t="s">
        <v>22</v>
      </c>
      <c r="D5" s="76"/>
      <c r="E5" s="29"/>
      <c r="F5" s="3"/>
      <c r="G5" s="3"/>
      <c r="H5" s="3"/>
      <c r="I5" s="28"/>
      <c r="J5" s="28"/>
      <c r="K5" s="110" t="s">
        <v>54</v>
      </c>
      <c r="L5" s="332" t="s">
        <v>53</v>
      </c>
      <c r="M5" s="332"/>
      <c r="N5" s="112"/>
      <c r="O5" s="3"/>
      <c r="P5" s="3"/>
      <c r="Q5" s="3"/>
      <c r="R5" s="3"/>
      <c r="S5" s="28"/>
      <c r="T5" s="68"/>
      <c r="U5" s="94" t="s">
        <v>55</v>
      </c>
      <c r="V5" s="333" t="s">
        <v>53</v>
      </c>
      <c r="W5" s="333"/>
      <c r="X5" s="29"/>
      <c r="Y5" s="69"/>
      <c r="Z5" s="69"/>
      <c r="AA5" s="69"/>
      <c r="AB5" s="29"/>
      <c r="AC5" s="3"/>
      <c r="AD5" s="3"/>
      <c r="AE5" s="3"/>
      <c r="AF5" s="3"/>
      <c r="AG5" s="28"/>
      <c r="AH5" s="334" t="s">
        <v>56</v>
      </c>
      <c r="AI5" s="334"/>
      <c r="AJ5" s="333" t="s">
        <v>53</v>
      </c>
      <c r="AK5" s="333"/>
      <c r="AN5" s="50"/>
      <c r="AO5" s="333" t="s">
        <v>53</v>
      </c>
      <c r="AP5" s="333"/>
      <c r="AQ5" s="50"/>
      <c r="AR5" s="60"/>
      <c r="AS5" s="11"/>
      <c r="AT5" s="8"/>
      <c r="AU5" s="328"/>
      <c r="AV5" s="154" t="s">
        <v>75</v>
      </c>
      <c r="AW5" s="155" t="s">
        <v>64</v>
      </c>
      <c r="AX5" s="281"/>
      <c r="AY5" s="307"/>
      <c r="AZ5" s="282"/>
      <c r="BA5" s="309" t="s">
        <v>128</v>
      </c>
      <c r="BB5" s="270"/>
      <c r="BC5" s="82"/>
      <c r="BD5" s="307"/>
      <c r="BE5" s="331"/>
      <c r="BF5" s="269" t="s">
        <v>74</v>
      </c>
      <c r="BG5" s="270"/>
      <c r="BH5" s="5" t="s">
        <v>45</v>
      </c>
    </row>
    <row r="6" spans="1:68" ht="21" customHeight="1" thickTop="1" thickBot="1" x14ac:dyDescent="0.25">
      <c r="A6" s="6">
        <v>1</v>
      </c>
      <c r="B6" s="264" t="s">
        <v>15</v>
      </c>
      <c r="C6" s="134" t="s">
        <v>78</v>
      </c>
      <c r="D6" s="135" t="s">
        <v>91</v>
      </c>
      <c r="F6" s="6" t="s">
        <v>29</v>
      </c>
      <c r="G6" s="6" t="s">
        <v>122</v>
      </c>
      <c r="H6" s="6">
        <v>1</v>
      </c>
      <c r="I6" s="31" t="s">
        <v>5</v>
      </c>
      <c r="J6" s="243" t="s">
        <v>123</v>
      </c>
      <c r="K6" s="107" t="s">
        <v>15</v>
      </c>
      <c r="L6" s="141" t="s">
        <v>42</v>
      </c>
      <c r="M6" s="116" t="s">
        <v>46</v>
      </c>
      <c r="N6" s="27"/>
      <c r="P6" s="6" t="s">
        <v>29</v>
      </c>
      <c r="Q6" s="6" t="s">
        <v>33</v>
      </c>
      <c r="R6" s="6">
        <v>1</v>
      </c>
      <c r="S6" s="31" t="s">
        <v>5</v>
      </c>
      <c r="T6" s="324" t="s">
        <v>34</v>
      </c>
      <c r="U6" s="39" t="str">
        <f t="shared" ref="U6:U43" si="0">P6&amp;Q6&amp;R6&amp;S6</f>
        <v>1位-1位</v>
      </c>
      <c r="V6" s="141" t="s">
        <v>24</v>
      </c>
      <c r="W6" s="116" t="s">
        <v>81</v>
      </c>
      <c r="Y6" s="27"/>
      <c r="Z6" s="27"/>
      <c r="AA6" s="27"/>
      <c r="AD6" s="6" t="s">
        <v>34</v>
      </c>
      <c r="AE6" s="6" t="s">
        <v>33</v>
      </c>
      <c r="AF6" s="6">
        <v>1</v>
      </c>
      <c r="AG6" s="31" t="s">
        <v>5</v>
      </c>
      <c r="AH6" s="306" t="s">
        <v>7</v>
      </c>
      <c r="AI6" s="39" t="str">
        <f t="shared" ref="AI6:AI37" si="1">AD6&amp;AE6&amp;AF6&amp;AG6</f>
        <v>A-1位</v>
      </c>
      <c r="AJ6" s="141" t="s">
        <v>24</v>
      </c>
      <c r="AK6" s="116" t="s">
        <v>81</v>
      </c>
      <c r="AN6" s="175">
        <v>1</v>
      </c>
      <c r="AO6" s="162" t="s">
        <v>24</v>
      </c>
      <c r="AP6" s="116" t="s">
        <v>81</v>
      </c>
      <c r="AQ6" s="57"/>
      <c r="AR6" s="56"/>
      <c r="AT6" s="8"/>
      <c r="AU6" s="328"/>
      <c r="AV6" s="193" t="s">
        <v>42</v>
      </c>
      <c r="AW6" s="194" t="s">
        <v>46</v>
      </c>
      <c r="AX6" s="281" t="s">
        <v>30</v>
      </c>
      <c r="AY6" s="307"/>
      <c r="AZ6" s="286" t="s">
        <v>107</v>
      </c>
      <c r="BA6" s="213" t="s">
        <v>42</v>
      </c>
      <c r="BB6" s="194" t="s">
        <v>48</v>
      </c>
      <c r="BC6" s="82"/>
      <c r="BD6" s="307"/>
      <c r="BE6" s="323" t="s">
        <v>30</v>
      </c>
      <c r="BF6" s="193" t="s">
        <v>42</v>
      </c>
      <c r="BG6" s="194" t="s">
        <v>48</v>
      </c>
      <c r="BH6" s="268" t="s">
        <v>45</v>
      </c>
      <c r="BO6" s="10"/>
      <c r="BP6" s="10"/>
    </row>
    <row r="7" spans="1:68" ht="21" customHeight="1" thickBot="1" x14ac:dyDescent="0.25">
      <c r="A7" s="6">
        <v>2</v>
      </c>
      <c r="B7" s="265"/>
      <c r="C7" s="118" t="s">
        <v>42</v>
      </c>
      <c r="D7" s="117" t="s">
        <v>46</v>
      </c>
      <c r="F7" s="6" t="s">
        <v>29</v>
      </c>
      <c r="G7" s="6" t="s">
        <v>33</v>
      </c>
      <c r="H7" s="6">
        <v>1</v>
      </c>
      <c r="I7" s="31" t="s">
        <v>5</v>
      </c>
      <c r="J7" s="244"/>
      <c r="K7" s="106" t="s">
        <v>21</v>
      </c>
      <c r="L7" s="118" t="s">
        <v>23</v>
      </c>
      <c r="M7" s="117" t="s">
        <v>62</v>
      </c>
      <c r="N7" s="27"/>
      <c r="P7" s="6" t="s">
        <v>29</v>
      </c>
      <c r="Q7" s="6" t="s">
        <v>33</v>
      </c>
      <c r="R7" s="6">
        <v>5</v>
      </c>
      <c r="S7" s="31" t="s">
        <v>5</v>
      </c>
      <c r="T7" s="325"/>
      <c r="U7" s="40" t="str">
        <f t="shared" si="0"/>
        <v>1位-5位</v>
      </c>
      <c r="V7" s="118" t="s">
        <v>42</v>
      </c>
      <c r="W7" s="117" t="s">
        <v>85</v>
      </c>
      <c r="Y7" s="27"/>
      <c r="Z7" s="27"/>
      <c r="AA7" s="27"/>
      <c r="AD7" s="6" t="s">
        <v>35</v>
      </c>
      <c r="AE7" s="6" t="s">
        <v>33</v>
      </c>
      <c r="AF7" s="6">
        <v>1</v>
      </c>
      <c r="AG7" s="31" t="s">
        <v>5</v>
      </c>
      <c r="AH7" s="307"/>
      <c r="AI7" s="40" t="str">
        <f t="shared" si="1"/>
        <v>B-1位</v>
      </c>
      <c r="AJ7" s="118" t="s">
        <v>23</v>
      </c>
      <c r="AK7" s="117" t="s">
        <v>62</v>
      </c>
      <c r="AN7" s="176">
        <v>2</v>
      </c>
      <c r="AO7" s="160" t="s">
        <v>23</v>
      </c>
      <c r="AP7" s="117" t="s">
        <v>62</v>
      </c>
      <c r="AQ7" s="57"/>
      <c r="AR7" s="56"/>
      <c r="AT7" s="8"/>
      <c r="AU7" s="328"/>
      <c r="AV7" s="195" t="s">
        <v>127</v>
      </c>
      <c r="AW7" s="196" t="s">
        <v>97</v>
      </c>
      <c r="AX7" s="281"/>
      <c r="AY7" s="307"/>
      <c r="AZ7" s="287"/>
      <c r="BA7" s="233" t="s">
        <v>138</v>
      </c>
      <c r="BB7" s="234"/>
      <c r="BC7" s="82"/>
      <c r="BD7" s="307"/>
      <c r="BE7" s="323"/>
      <c r="BF7" s="239" t="s">
        <v>138</v>
      </c>
      <c r="BG7" s="234"/>
      <c r="BH7" s="268"/>
      <c r="BO7" s="10"/>
      <c r="BP7" s="10"/>
    </row>
    <row r="8" spans="1:68" ht="21" customHeight="1" thickBot="1" x14ac:dyDescent="0.25">
      <c r="A8" s="6">
        <v>3</v>
      </c>
      <c r="B8" s="265"/>
      <c r="C8" s="118" t="s">
        <v>23</v>
      </c>
      <c r="D8" s="117" t="s">
        <v>63</v>
      </c>
      <c r="F8" s="6" t="s">
        <v>29</v>
      </c>
      <c r="G8" s="6" t="s">
        <v>33</v>
      </c>
      <c r="H8" s="6">
        <v>1</v>
      </c>
      <c r="I8" s="31" t="s">
        <v>5</v>
      </c>
      <c r="J8" s="244"/>
      <c r="K8" s="106" t="s">
        <v>6</v>
      </c>
      <c r="L8" s="118" t="s">
        <v>24</v>
      </c>
      <c r="M8" s="117" t="s">
        <v>81</v>
      </c>
      <c r="N8" s="74"/>
      <c r="P8" s="6" t="s">
        <v>30</v>
      </c>
      <c r="Q8" s="6" t="s">
        <v>33</v>
      </c>
      <c r="R8" s="6">
        <v>3</v>
      </c>
      <c r="S8" s="31" t="s">
        <v>5</v>
      </c>
      <c r="T8" s="325"/>
      <c r="U8" s="40" t="str">
        <f t="shared" si="0"/>
        <v>2位-3位</v>
      </c>
      <c r="V8" s="139" t="s">
        <v>127</v>
      </c>
      <c r="W8" s="140" t="s">
        <v>98</v>
      </c>
      <c r="Y8" s="74"/>
      <c r="Z8" s="74"/>
      <c r="AA8" s="74"/>
      <c r="AD8" s="6" t="s">
        <v>36</v>
      </c>
      <c r="AE8" s="6" t="s">
        <v>33</v>
      </c>
      <c r="AF8" s="6">
        <v>1</v>
      </c>
      <c r="AG8" s="31" t="s">
        <v>5</v>
      </c>
      <c r="AH8" s="307"/>
      <c r="AI8" s="40" t="str">
        <f t="shared" si="1"/>
        <v>C-1位</v>
      </c>
      <c r="AJ8" s="118" t="s">
        <v>42</v>
      </c>
      <c r="AK8" s="117" t="s">
        <v>46</v>
      </c>
      <c r="AN8" s="177">
        <v>3</v>
      </c>
      <c r="AO8" s="160" t="s">
        <v>42</v>
      </c>
      <c r="AP8" s="117" t="s">
        <v>46</v>
      </c>
      <c r="AQ8" s="57"/>
      <c r="AR8" s="56"/>
      <c r="AT8" s="8"/>
      <c r="AU8" s="328"/>
      <c r="AV8" s="193" t="s">
        <v>42</v>
      </c>
      <c r="AW8" s="194" t="s">
        <v>85</v>
      </c>
      <c r="AX8" s="281" t="s">
        <v>31</v>
      </c>
      <c r="AY8" s="307"/>
      <c r="AZ8" s="286" t="s">
        <v>108</v>
      </c>
      <c r="BA8" s="213" t="s">
        <v>42</v>
      </c>
      <c r="BB8" s="194" t="s">
        <v>134</v>
      </c>
      <c r="BC8" s="82"/>
      <c r="BD8" s="307"/>
      <c r="BE8" s="323" t="s">
        <v>31</v>
      </c>
      <c r="BF8" s="193" t="s">
        <v>42</v>
      </c>
      <c r="BG8" s="194" t="s">
        <v>85</v>
      </c>
      <c r="BH8" s="9"/>
      <c r="BO8" s="10"/>
      <c r="BP8" s="10"/>
    </row>
    <row r="9" spans="1:68" ht="21" customHeight="1" thickBot="1" x14ac:dyDescent="0.25">
      <c r="A9" s="6">
        <v>4</v>
      </c>
      <c r="B9" s="266"/>
      <c r="C9" s="119" t="s">
        <v>16</v>
      </c>
      <c r="D9" s="129" t="s">
        <v>76</v>
      </c>
      <c r="F9" s="6" t="s">
        <v>29</v>
      </c>
      <c r="G9" s="6" t="s">
        <v>33</v>
      </c>
      <c r="H9" s="6">
        <v>1</v>
      </c>
      <c r="I9" s="31" t="s">
        <v>5</v>
      </c>
      <c r="J9" s="244"/>
      <c r="K9" s="106" t="s">
        <v>19</v>
      </c>
      <c r="L9" s="124" t="s">
        <v>67</v>
      </c>
      <c r="M9" s="130" t="s">
        <v>87</v>
      </c>
      <c r="N9" s="27"/>
      <c r="P9" s="6" t="s">
        <v>30</v>
      </c>
      <c r="Q9" s="6" t="s">
        <v>33</v>
      </c>
      <c r="R9" s="6">
        <v>7</v>
      </c>
      <c r="S9" s="31" t="s">
        <v>5</v>
      </c>
      <c r="T9" s="326"/>
      <c r="U9" s="46" t="str">
        <f t="shared" si="0"/>
        <v>2位-7位</v>
      </c>
      <c r="V9" s="122" t="s">
        <v>42</v>
      </c>
      <c r="W9" s="129" t="s">
        <v>134</v>
      </c>
      <c r="Y9" s="27"/>
      <c r="Z9" s="27"/>
      <c r="AA9" s="27"/>
      <c r="AD9" s="6" t="s">
        <v>37</v>
      </c>
      <c r="AE9" s="6" t="s">
        <v>33</v>
      </c>
      <c r="AF9" s="6">
        <v>1</v>
      </c>
      <c r="AG9" s="31" t="s">
        <v>5</v>
      </c>
      <c r="AH9" s="307"/>
      <c r="AI9" s="41" t="str">
        <f t="shared" si="1"/>
        <v>D-1位</v>
      </c>
      <c r="AJ9" s="150" t="s">
        <v>127</v>
      </c>
      <c r="AK9" s="151" t="s">
        <v>96</v>
      </c>
      <c r="AN9" s="178">
        <v>4</v>
      </c>
      <c r="AO9" s="163" t="s">
        <v>127</v>
      </c>
      <c r="AP9" s="151" t="s">
        <v>96</v>
      </c>
      <c r="AQ9" s="57"/>
      <c r="AR9" s="56"/>
      <c r="AT9" s="8"/>
      <c r="AU9" s="328"/>
      <c r="AV9" s="239" t="s">
        <v>128</v>
      </c>
      <c r="AW9" s="234"/>
      <c r="AX9" s="281"/>
      <c r="AY9" s="307"/>
      <c r="AZ9" s="287"/>
      <c r="BA9" s="233" t="s">
        <v>74</v>
      </c>
      <c r="BB9" s="234"/>
      <c r="BC9" s="82"/>
      <c r="BD9" s="307"/>
      <c r="BE9" s="323"/>
      <c r="BF9" s="239" t="s">
        <v>128</v>
      </c>
      <c r="BG9" s="234"/>
      <c r="BH9" s="9"/>
      <c r="BO9" s="10"/>
      <c r="BP9" s="10"/>
    </row>
    <row r="10" spans="1:68" ht="21" customHeight="1" thickTop="1" thickBot="1" x14ac:dyDescent="0.25">
      <c r="A10" s="6">
        <v>5</v>
      </c>
      <c r="B10" s="264" t="s">
        <v>21</v>
      </c>
      <c r="C10" s="120" t="s">
        <v>127</v>
      </c>
      <c r="D10" s="128" t="s">
        <v>99</v>
      </c>
      <c r="F10" s="6" t="s">
        <v>29</v>
      </c>
      <c r="G10" s="6" t="s">
        <v>33</v>
      </c>
      <c r="H10" s="6">
        <v>1</v>
      </c>
      <c r="I10" s="31" t="s">
        <v>5</v>
      </c>
      <c r="J10" s="244"/>
      <c r="K10" s="106" t="s">
        <v>25</v>
      </c>
      <c r="L10" s="118" t="s">
        <v>42</v>
      </c>
      <c r="M10" s="117" t="s">
        <v>48</v>
      </c>
      <c r="N10" s="74"/>
      <c r="P10" s="6" t="s">
        <v>29</v>
      </c>
      <c r="Q10" s="6" t="s">
        <v>33</v>
      </c>
      <c r="R10" s="6">
        <v>2</v>
      </c>
      <c r="S10" s="31" t="s">
        <v>5</v>
      </c>
      <c r="T10" s="305" t="s">
        <v>35</v>
      </c>
      <c r="U10" s="42" t="str">
        <f t="shared" si="0"/>
        <v>1位-2位</v>
      </c>
      <c r="V10" s="141" t="s">
        <v>23</v>
      </c>
      <c r="W10" s="116" t="s">
        <v>62</v>
      </c>
      <c r="Y10" s="27"/>
      <c r="Z10" s="27"/>
      <c r="AA10" s="27"/>
      <c r="AD10" s="6" t="s">
        <v>34</v>
      </c>
      <c r="AE10" s="6" t="s">
        <v>33</v>
      </c>
      <c r="AF10" s="6">
        <v>2</v>
      </c>
      <c r="AG10" s="31" t="s">
        <v>5</v>
      </c>
      <c r="AH10" s="306" t="s">
        <v>8</v>
      </c>
      <c r="AI10" s="42" t="str">
        <f t="shared" si="1"/>
        <v>A-2位</v>
      </c>
      <c r="AJ10" s="141" t="s">
        <v>42</v>
      </c>
      <c r="AK10" s="116" t="s">
        <v>85</v>
      </c>
      <c r="AN10" s="175">
        <v>5</v>
      </c>
      <c r="AO10" s="164" t="s">
        <v>129</v>
      </c>
      <c r="AP10" s="135" t="s">
        <v>70</v>
      </c>
      <c r="AQ10" s="57"/>
      <c r="AR10" s="56"/>
      <c r="AT10" s="8"/>
      <c r="AU10" s="328"/>
      <c r="AV10" s="193" t="s">
        <v>42</v>
      </c>
      <c r="AW10" s="194" t="s">
        <v>134</v>
      </c>
      <c r="AX10" s="281" t="s">
        <v>32</v>
      </c>
      <c r="AY10" s="307"/>
      <c r="AZ10" s="282" t="s">
        <v>109</v>
      </c>
      <c r="BA10" s="214" t="s">
        <v>42</v>
      </c>
      <c r="BB10" s="192" t="s">
        <v>47</v>
      </c>
      <c r="BC10" s="82"/>
      <c r="BD10" s="307"/>
      <c r="BE10" s="320" t="s">
        <v>32</v>
      </c>
      <c r="BF10" s="191" t="s">
        <v>42</v>
      </c>
      <c r="BG10" s="192" t="s">
        <v>47</v>
      </c>
      <c r="BH10" s="9"/>
      <c r="BO10" s="10"/>
      <c r="BP10" s="10"/>
    </row>
    <row r="11" spans="1:68" ht="21" customHeight="1" thickBot="1" x14ac:dyDescent="0.25">
      <c r="A11" s="6">
        <v>6</v>
      </c>
      <c r="B11" s="265"/>
      <c r="C11" s="136" t="s">
        <v>78</v>
      </c>
      <c r="D11" s="137" t="s">
        <v>92</v>
      </c>
      <c r="F11" s="6" t="s">
        <v>29</v>
      </c>
      <c r="G11" s="6" t="s">
        <v>33</v>
      </c>
      <c r="H11" s="6">
        <v>1</v>
      </c>
      <c r="I11" s="31" t="s">
        <v>5</v>
      </c>
      <c r="J11" s="244"/>
      <c r="K11" s="106" t="s">
        <v>26</v>
      </c>
      <c r="L11" s="139" t="s">
        <v>127</v>
      </c>
      <c r="M11" s="140" t="s">
        <v>96</v>
      </c>
      <c r="N11" s="27"/>
      <c r="P11" s="6" t="s">
        <v>29</v>
      </c>
      <c r="Q11" s="6" t="s">
        <v>33</v>
      </c>
      <c r="R11" s="6">
        <v>6</v>
      </c>
      <c r="S11" s="31" t="s">
        <v>5</v>
      </c>
      <c r="T11" s="305"/>
      <c r="U11" s="43" t="str">
        <f t="shared" si="0"/>
        <v>1位-6位</v>
      </c>
      <c r="V11" s="136" t="s">
        <v>129</v>
      </c>
      <c r="W11" s="137" t="s">
        <v>70</v>
      </c>
      <c r="Y11" s="27"/>
      <c r="Z11" s="27"/>
      <c r="AA11" s="27"/>
      <c r="AD11" s="6" t="s">
        <v>35</v>
      </c>
      <c r="AE11" s="6" t="s">
        <v>33</v>
      </c>
      <c r="AF11" s="6">
        <v>2</v>
      </c>
      <c r="AG11" s="31" t="s">
        <v>5</v>
      </c>
      <c r="AH11" s="307"/>
      <c r="AI11" s="43" t="str">
        <f t="shared" si="1"/>
        <v>B-2位</v>
      </c>
      <c r="AJ11" s="136" t="s">
        <v>129</v>
      </c>
      <c r="AK11" s="137" t="s">
        <v>70</v>
      </c>
      <c r="AN11" s="177">
        <v>6</v>
      </c>
      <c r="AO11" s="165" t="s">
        <v>67</v>
      </c>
      <c r="AP11" s="130" t="s">
        <v>87</v>
      </c>
      <c r="AQ11" s="57"/>
      <c r="AR11" s="56"/>
      <c r="AT11" s="8"/>
      <c r="AU11" s="329"/>
      <c r="AV11" s="237" t="s">
        <v>74</v>
      </c>
      <c r="AW11" s="238"/>
      <c r="AX11" s="281"/>
      <c r="AY11" s="308"/>
      <c r="AZ11" s="283"/>
      <c r="BA11" s="322" t="s">
        <v>139</v>
      </c>
      <c r="BB11" s="238"/>
      <c r="BC11" s="82"/>
      <c r="BD11" s="308"/>
      <c r="BE11" s="321"/>
      <c r="BF11" s="237" t="s">
        <v>139</v>
      </c>
      <c r="BG11" s="238"/>
      <c r="BH11" s="9"/>
      <c r="BO11" s="10"/>
      <c r="BP11" s="10"/>
    </row>
    <row r="12" spans="1:68" ht="21" customHeight="1" thickTop="1" thickBot="1" x14ac:dyDescent="0.25">
      <c r="A12" s="6">
        <v>7</v>
      </c>
      <c r="B12" s="265"/>
      <c r="C12" s="118" t="s">
        <v>23</v>
      </c>
      <c r="D12" s="117" t="s">
        <v>62</v>
      </c>
      <c r="E12" s="4"/>
      <c r="F12" s="6" t="s">
        <v>29</v>
      </c>
      <c r="G12" s="6" t="s">
        <v>33</v>
      </c>
      <c r="H12" s="6">
        <v>1</v>
      </c>
      <c r="I12" s="31" t="s">
        <v>5</v>
      </c>
      <c r="J12" s="244"/>
      <c r="K12" s="106" t="s">
        <v>27</v>
      </c>
      <c r="L12" s="118" t="s">
        <v>42</v>
      </c>
      <c r="M12" s="117" t="s">
        <v>85</v>
      </c>
      <c r="N12" s="74"/>
      <c r="O12" s="4"/>
      <c r="P12" s="6" t="s">
        <v>30</v>
      </c>
      <c r="Q12" s="6" t="s">
        <v>33</v>
      </c>
      <c r="R12" s="6">
        <v>2</v>
      </c>
      <c r="S12" s="31" t="s">
        <v>5</v>
      </c>
      <c r="T12" s="305"/>
      <c r="U12" s="43" t="str">
        <f t="shared" si="0"/>
        <v>2位-2位</v>
      </c>
      <c r="V12" s="118" t="s">
        <v>23</v>
      </c>
      <c r="W12" s="117" t="s">
        <v>68</v>
      </c>
      <c r="X12" s="4"/>
      <c r="Y12" s="74"/>
      <c r="Z12" s="74"/>
      <c r="AA12" s="74"/>
      <c r="AB12" s="4"/>
      <c r="AD12" s="6" t="s">
        <v>36</v>
      </c>
      <c r="AE12" s="6" t="s">
        <v>33</v>
      </c>
      <c r="AF12" s="6">
        <v>2</v>
      </c>
      <c r="AG12" s="31" t="s">
        <v>5</v>
      </c>
      <c r="AH12" s="307"/>
      <c r="AI12" s="43" t="str">
        <f t="shared" si="1"/>
        <v>C-2位</v>
      </c>
      <c r="AJ12" s="118" t="s">
        <v>42</v>
      </c>
      <c r="AK12" s="117" t="s">
        <v>47</v>
      </c>
      <c r="AN12" s="177">
        <v>7</v>
      </c>
      <c r="AO12" s="160" t="s">
        <v>42</v>
      </c>
      <c r="AP12" s="117" t="s">
        <v>85</v>
      </c>
      <c r="AQ12" s="57"/>
      <c r="AR12" s="56"/>
      <c r="AT12" s="38"/>
      <c r="AU12" s="317" t="s">
        <v>35</v>
      </c>
      <c r="AV12" s="185" t="s">
        <v>23</v>
      </c>
      <c r="AW12" s="186" t="s">
        <v>62</v>
      </c>
      <c r="AX12" s="281" t="s">
        <v>29</v>
      </c>
      <c r="AY12" s="315" t="s">
        <v>21</v>
      </c>
      <c r="AZ12" s="282" t="s">
        <v>110</v>
      </c>
      <c r="BA12" s="214" t="s">
        <v>42</v>
      </c>
      <c r="BB12" s="192" t="s">
        <v>46</v>
      </c>
      <c r="BC12" s="82"/>
      <c r="BD12" s="314" t="s">
        <v>21</v>
      </c>
      <c r="BE12" s="300" t="s">
        <v>29</v>
      </c>
      <c r="BF12" s="185" t="s">
        <v>23</v>
      </c>
      <c r="BG12" s="186" t="s">
        <v>62</v>
      </c>
      <c r="BH12" s="5" t="s">
        <v>45</v>
      </c>
      <c r="BO12" s="10"/>
      <c r="BP12" s="10"/>
    </row>
    <row r="13" spans="1:68" ht="21" customHeight="1" thickBot="1" x14ac:dyDescent="0.25">
      <c r="A13" s="6">
        <v>8</v>
      </c>
      <c r="B13" s="266"/>
      <c r="C13" s="122" t="s">
        <v>24</v>
      </c>
      <c r="D13" s="129" t="str">
        <f>[1]結果!$D$117</f>
        <v>加地脩人</v>
      </c>
      <c r="F13" s="6" t="s">
        <v>29</v>
      </c>
      <c r="G13" s="6" t="s">
        <v>33</v>
      </c>
      <c r="H13" s="6">
        <v>1</v>
      </c>
      <c r="I13" s="31" t="s">
        <v>5</v>
      </c>
      <c r="J13" s="244"/>
      <c r="K13" s="106" t="s">
        <v>28</v>
      </c>
      <c r="L13" s="136" t="s">
        <v>129</v>
      </c>
      <c r="M13" s="137" t="s">
        <v>70</v>
      </c>
      <c r="N13" s="74"/>
      <c r="P13" s="6" t="s">
        <v>30</v>
      </c>
      <c r="Q13" s="6" t="s">
        <v>33</v>
      </c>
      <c r="R13" s="6">
        <v>6</v>
      </c>
      <c r="S13" s="31" t="s">
        <v>5</v>
      </c>
      <c r="T13" s="305"/>
      <c r="U13" s="46" t="str">
        <f t="shared" si="0"/>
        <v>2位-6位</v>
      </c>
      <c r="V13" s="119" t="s">
        <v>65</v>
      </c>
      <c r="W13" s="129" t="s">
        <v>44</v>
      </c>
      <c r="Y13" s="27"/>
      <c r="Z13" s="27"/>
      <c r="AA13" s="27"/>
      <c r="AD13" s="6" t="s">
        <v>37</v>
      </c>
      <c r="AE13" s="6" t="s">
        <v>33</v>
      </c>
      <c r="AF13" s="6">
        <v>2</v>
      </c>
      <c r="AG13" s="31" t="s">
        <v>5</v>
      </c>
      <c r="AH13" s="308"/>
      <c r="AI13" s="44" t="str">
        <f t="shared" si="1"/>
        <v>D-2位</v>
      </c>
      <c r="AJ13" s="138" t="s">
        <v>67</v>
      </c>
      <c r="AK13" s="127" t="s">
        <v>87</v>
      </c>
      <c r="AN13" s="179">
        <v>8</v>
      </c>
      <c r="AO13" s="166" t="s">
        <v>42</v>
      </c>
      <c r="AP13" s="129" t="s">
        <v>47</v>
      </c>
      <c r="AQ13" s="57"/>
      <c r="AR13" s="56"/>
      <c r="AT13" s="8"/>
      <c r="AU13" s="318"/>
      <c r="AV13" s="197" t="s">
        <v>129</v>
      </c>
      <c r="AW13" s="198" t="s">
        <v>70</v>
      </c>
      <c r="AX13" s="281"/>
      <c r="AY13" s="315"/>
      <c r="AZ13" s="282"/>
      <c r="BA13" s="215" t="s">
        <v>127</v>
      </c>
      <c r="BB13" s="157" t="s">
        <v>97</v>
      </c>
      <c r="BC13" s="82"/>
      <c r="BD13" s="315"/>
      <c r="BE13" s="301"/>
      <c r="BF13" s="154" t="s">
        <v>129</v>
      </c>
      <c r="BG13" s="155" t="s">
        <v>70</v>
      </c>
      <c r="BH13" s="5" t="s">
        <v>45</v>
      </c>
      <c r="BO13" s="10"/>
      <c r="BP13" s="10"/>
    </row>
    <row r="14" spans="1:68" ht="21" customHeight="1" thickTop="1" thickBot="1" x14ac:dyDescent="0.25">
      <c r="A14" s="6">
        <v>9</v>
      </c>
      <c r="B14" s="264" t="s">
        <v>6</v>
      </c>
      <c r="C14" s="120" t="s">
        <v>127</v>
      </c>
      <c r="D14" s="128" t="s">
        <v>98</v>
      </c>
      <c r="F14" s="6" t="s">
        <v>29</v>
      </c>
      <c r="G14" s="6" t="s">
        <v>33</v>
      </c>
      <c r="H14" s="6">
        <v>1</v>
      </c>
      <c r="I14" s="31" t="s">
        <v>5</v>
      </c>
      <c r="J14" s="245"/>
      <c r="K14" s="108" t="s">
        <v>84</v>
      </c>
      <c r="L14" s="142" t="s">
        <v>75</v>
      </c>
      <c r="M14" s="143" t="s">
        <v>64</v>
      </c>
      <c r="N14" s="27"/>
      <c r="P14" s="6" t="s">
        <v>29</v>
      </c>
      <c r="Q14" s="6" t="s">
        <v>33</v>
      </c>
      <c r="R14" s="6">
        <v>3</v>
      </c>
      <c r="S14" s="31" t="s">
        <v>5</v>
      </c>
      <c r="T14" s="312" t="s">
        <v>36</v>
      </c>
      <c r="U14" s="42" t="str">
        <f t="shared" si="0"/>
        <v>1位-3位</v>
      </c>
      <c r="V14" s="141" t="s">
        <v>42</v>
      </c>
      <c r="W14" s="116" t="s">
        <v>46</v>
      </c>
      <c r="Y14" s="27"/>
      <c r="Z14" s="27"/>
      <c r="AA14" s="27"/>
      <c r="AD14" s="6" t="s">
        <v>34</v>
      </c>
      <c r="AE14" s="6" t="s">
        <v>33</v>
      </c>
      <c r="AF14" s="6">
        <v>3</v>
      </c>
      <c r="AG14" s="31" t="s">
        <v>5</v>
      </c>
      <c r="AH14" s="307" t="s">
        <v>9</v>
      </c>
      <c r="AI14" s="47" t="str">
        <f t="shared" si="1"/>
        <v>A-3位</v>
      </c>
      <c r="AJ14" s="141" t="s">
        <v>42</v>
      </c>
      <c r="AK14" s="116" t="s">
        <v>134</v>
      </c>
      <c r="AN14" s="176">
        <v>9</v>
      </c>
      <c r="AO14" s="162" t="s">
        <v>42</v>
      </c>
      <c r="AP14" s="116" t="s">
        <v>134</v>
      </c>
      <c r="AQ14" s="59"/>
      <c r="AR14" s="58"/>
      <c r="AT14" s="8"/>
      <c r="AU14" s="318"/>
      <c r="AV14" s="199" t="s">
        <v>67</v>
      </c>
      <c r="AW14" s="200" t="s">
        <v>87</v>
      </c>
      <c r="AX14" s="281" t="s">
        <v>30</v>
      </c>
      <c r="AY14" s="315"/>
      <c r="AZ14" s="286" t="s">
        <v>111</v>
      </c>
      <c r="BA14" s="213" t="s">
        <v>23</v>
      </c>
      <c r="BB14" s="194" t="s">
        <v>62</v>
      </c>
      <c r="BC14" s="82"/>
      <c r="BD14" s="315"/>
      <c r="BE14" s="288" t="s">
        <v>30</v>
      </c>
      <c r="BF14" s="199" t="s">
        <v>67</v>
      </c>
      <c r="BG14" s="200" t="s">
        <v>87</v>
      </c>
      <c r="BH14" s="268" t="s">
        <v>45</v>
      </c>
      <c r="BO14" s="10"/>
      <c r="BP14" s="10"/>
    </row>
    <row r="15" spans="1:68" ht="21" customHeight="1" thickTop="1" thickBot="1" x14ac:dyDescent="0.25">
      <c r="A15" s="6">
        <v>10</v>
      </c>
      <c r="B15" s="265"/>
      <c r="C15" s="136" t="s">
        <v>78</v>
      </c>
      <c r="D15" s="137" t="s">
        <v>93</v>
      </c>
      <c r="F15" s="6" t="s">
        <v>15</v>
      </c>
      <c r="G15" s="6" t="s">
        <v>33</v>
      </c>
      <c r="H15" s="6">
        <v>2</v>
      </c>
      <c r="I15" s="31" t="s">
        <v>5</v>
      </c>
      <c r="J15" s="243" t="s">
        <v>124</v>
      </c>
      <c r="K15" s="107" t="s">
        <v>15</v>
      </c>
      <c r="L15" s="141" t="s">
        <v>23</v>
      </c>
      <c r="M15" s="116" t="s">
        <v>63</v>
      </c>
      <c r="N15" s="27"/>
      <c r="P15" s="6" t="s">
        <v>29</v>
      </c>
      <c r="Q15" s="6" t="s">
        <v>33</v>
      </c>
      <c r="R15" s="6">
        <v>7</v>
      </c>
      <c r="S15" s="31" t="s">
        <v>5</v>
      </c>
      <c r="T15" s="305"/>
      <c r="U15" s="43" t="str">
        <f t="shared" si="0"/>
        <v>1位-7位</v>
      </c>
      <c r="V15" s="136" t="s">
        <v>75</v>
      </c>
      <c r="W15" s="137" t="s">
        <v>64</v>
      </c>
      <c r="Y15" s="27"/>
      <c r="Z15" s="27"/>
      <c r="AA15" s="27"/>
      <c r="AD15" s="6" t="s">
        <v>35</v>
      </c>
      <c r="AE15" s="6" t="s">
        <v>33</v>
      </c>
      <c r="AF15" s="6">
        <v>3</v>
      </c>
      <c r="AG15" s="31" t="s">
        <v>5</v>
      </c>
      <c r="AH15" s="307"/>
      <c r="AI15" s="43" t="str">
        <f t="shared" si="1"/>
        <v>B-3位</v>
      </c>
      <c r="AJ15" s="123" t="s">
        <v>65</v>
      </c>
      <c r="AK15" s="117" t="s">
        <v>44</v>
      </c>
      <c r="AN15" s="177">
        <v>10</v>
      </c>
      <c r="AO15" s="160" t="s">
        <v>42</v>
      </c>
      <c r="AP15" s="117" t="s">
        <v>48</v>
      </c>
      <c r="AQ15" s="57"/>
      <c r="AR15" s="56"/>
      <c r="AT15" s="8"/>
      <c r="AU15" s="318"/>
      <c r="AV15" s="239" t="s">
        <v>103</v>
      </c>
      <c r="AW15" s="234"/>
      <c r="AX15" s="281"/>
      <c r="AY15" s="315"/>
      <c r="AZ15" s="287"/>
      <c r="BA15" s="216" t="s">
        <v>129</v>
      </c>
      <c r="BB15" s="198" t="s">
        <v>70</v>
      </c>
      <c r="BC15" s="82"/>
      <c r="BD15" s="315"/>
      <c r="BE15" s="288"/>
      <c r="BF15" s="239" t="s">
        <v>103</v>
      </c>
      <c r="BG15" s="234"/>
      <c r="BH15" s="268"/>
      <c r="BO15" s="10"/>
      <c r="BP15" s="10"/>
    </row>
    <row r="16" spans="1:68" ht="21" customHeight="1" thickBot="1" x14ac:dyDescent="0.25">
      <c r="A16" s="6">
        <v>11</v>
      </c>
      <c r="B16" s="265"/>
      <c r="C16" s="118" t="s">
        <v>24</v>
      </c>
      <c r="D16" s="117" t="s">
        <v>81</v>
      </c>
      <c r="F16" s="6" t="s">
        <v>21</v>
      </c>
      <c r="G16" s="6" t="s">
        <v>33</v>
      </c>
      <c r="H16" s="6">
        <v>2</v>
      </c>
      <c r="I16" s="31" t="s">
        <v>5</v>
      </c>
      <c r="J16" s="244"/>
      <c r="K16" s="106" t="s">
        <v>21</v>
      </c>
      <c r="L16" s="136" t="s">
        <v>78</v>
      </c>
      <c r="M16" s="137" t="s">
        <v>92</v>
      </c>
      <c r="N16" s="27"/>
      <c r="P16" s="6" t="s">
        <v>30</v>
      </c>
      <c r="Q16" s="6" t="s">
        <v>33</v>
      </c>
      <c r="R16" s="6">
        <v>1</v>
      </c>
      <c r="S16" s="31" t="s">
        <v>5</v>
      </c>
      <c r="T16" s="305"/>
      <c r="U16" s="43" t="str">
        <f t="shared" si="0"/>
        <v>2位-1位</v>
      </c>
      <c r="V16" s="118" t="s">
        <v>42</v>
      </c>
      <c r="W16" s="117" t="s">
        <v>47</v>
      </c>
      <c r="Y16" s="74"/>
      <c r="Z16" s="74"/>
      <c r="AA16" s="74"/>
      <c r="AD16" s="6" t="s">
        <v>36</v>
      </c>
      <c r="AE16" s="6" t="s">
        <v>33</v>
      </c>
      <c r="AF16" s="6">
        <v>3</v>
      </c>
      <c r="AG16" s="31" t="s">
        <v>5</v>
      </c>
      <c r="AH16" s="307"/>
      <c r="AI16" s="43" t="str">
        <f t="shared" si="1"/>
        <v>C-3位</v>
      </c>
      <c r="AJ16" s="136" t="s">
        <v>75</v>
      </c>
      <c r="AK16" s="137" t="s">
        <v>64</v>
      </c>
      <c r="AN16" s="177">
        <v>11</v>
      </c>
      <c r="AO16" s="167" t="s">
        <v>65</v>
      </c>
      <c r="AP16" s="117" t="s">
        <v>44</v>
      </c>
      <c r="AQ16" s="57"/>
      <c r="AR16" s="56"/>
      <c r="AT16" s="38"/>
      <c r="AU16" s="318"/>
      <c r="AV16" s="193" t="s">
        <v>42</v>
      </c>
      <c r="AW16" s="194" t="s">
        <v>47</v>
      </c>
      <c r="AX16" s="281" t="s">
        <v>31</v>
      </c>
      <c r="AY16" s="315"/>
      <c r="AZ16" s="286" t="s">
        <v>112</v>
      </c>
      <c r="BA16" s="213" t="s">
        <v>24</v>
      </c>
      <c r="BB16" s="194" t="s">
        <v>81</v>
      </c>
      <c r="BC16" s="82"/>
      <c r="BD16" s="315"/>
      <c r="BE16" s="288" t="s">
        <v>31</v>
      </c>
      <c r="BF16" s="193" t="s">
        <v>24</v>
      </c>
      <c r="BG16" s="194" t="s">
        <v>81</v>
      </c>
      <c r="BH16" s="9"/>
      <c r="BO16" s="10"/>
      <c r="BP16" s="10"/>
    </row>
    <row r="17" spans="1:68" ht="21" customHeight="1" thickBot="1" x14ac:dyDescent="0.25">
      <c r="A17" s="6">
        <v>12</v>
      </c>
      <c r="B17" s="266"/>
      <c r="C17" s="122" t="s">
        <v>24</v>
      </c>
      <c r="D17" s="129" t="str">
        <f>[1]結果!$D$135</f>
        <v>山内雅人</v>
      </c>
      <c r="F17" s="6" t="s">
        <v>6</v>
      </c>
      <c r="G17" s="6" t="s">
        <v>33</v>
      </c>
      <c r="H17" s="6">
        <v>2</v>
      </c>
      <c r="I17" s="31" t="s">
        <v>5</v>
      </c>
      <c r="J17" s="244"/>
      <c r="K17" s="106" t="s">
        <v>6</v>
      </c>
      <c r="L17" s="139" t="s">
        <v>127</v>
      </c>
      <c r="M17" s="140" t="s">
        <v>98</v>
      </c>
      <c r="N17" s="74"/>
      <c r="P17" s="6" t="s">
        <v>30</v>
      </c>
      <c r="Q17" s="6" t="s">
        <v>33</v>
      </c>
      <c r="R17" s="6">
        <v>5</v>
      </c>
      <c r="S17" s="31" t="s">
        <v>5</v>
      </c>
      <c r="T17" s="313"/>
      <c r="U17" s="67" t="str">
        <f t="shared" si="0"/>
        <v>2位-5位</v>
      </c>
      <c r="V17" s="150" t="s">
        <v>127</v>
      </c>
      <c r="W17" s="151" t="s">
        <v>97</v>
      </c>
      <c r="Y17" s="27"/>
      <c r="Z17" s="27"/>
      <c r="AA17" s="27"/>
      <c r="AD17" s="6" t="s">
        <v>37</v>
      </c>
      <c r="AE17" s="6" t="s">
        <v>33</v>
      </c>
      <c r="AF17" s="6">
        <v>3</v>
      </c>
      <c r="AG17" s="31" t="s">
        <v>5</v>
      </c>
      <c r="AH17" s="307"/>
      <c r="AI17" s="46" t="str">
        <f t="shared" si="1"/>
        <v>D-3位</v>
      </c>
      <c r="AJ17" s="122" t="s">
        <v>42</v>
      </c>
      <c r="AK17" s="129" t="s">
        <v>48</v>
      </c>
      <c r="AN17" s="178">
        <v>12</v>
      </c>
      <c r="AO17" s="168" t="s">
        <v>75</v>
      </c>
      <c r="AP17" s="143" t="s">
        <v>64</v>
      </c>
      <c r="AQ17" s="57"/>
      <c r="AR17" s="56"/>
      <c r="AT17" s="8"/>
      <c r="AU17" s="318"/>
      <c r="AV17" s="239" t="s">
        <v>139</v>
      </c>
      <c r="AW17" s="234"/>
      <c r="AX17" s="281"/>
      <c r="AY17" s="315"/>
      <c r="AZ17" s="287"/>
      <c r="BA17" s="216" t="s">
        <v>75</v>
      </c>
      <c r="BB17" s="198" t="s">
        <v>64</v>
      </c>
      <c r="BC17" s="82"/>
      <c r="BD17" s="315"/>
      <c r="BE17" s="288"/>
      <c r="BF17" s="197" t="s">
        <v>75</v>
      </c>
      <c r="BG17" s="198" t="s">
        <v>64</v>
      </c>
      <c r="BH17" s="9"/>
      <c r="BO17" s="10"/>
      <c r="BP17" s="10"/>
    </row>
    <row r="18" spans="1:68" ht="21" customHeight="1" thickTop="1" thickBot="1" x14ac:dyDescent="0.25">
      <c r="A18" s="6">
        <v>13</v>
      </c>
      <c r="B18" s="264" t="s">
        <v>19</v>
      </c>
      <c r="C18" s="134" t="s">
        <v>78</v>
      </c>
      <c r="D18" s="135" t="s">
        <v>95</v>
      </c>
      <c r="F18" s="6" t="s">
        <v>19</v>
      </c>
      <c r="G18" s="6" t="s">
        <v>33</v>
      </c>
      <c r="H18" s="6">
        <v>2</v>
      </c>
      <c r="I18" s="31" t="s">
        <v>5</v>
      </c>
      <c r="J18" s="244"/>
      <c r="K18" s="106" t="s">
        <v>19</v>
      </c>
      <c r="L18" s="123" t="s">
        <v>65</v>
      </c>
      <c r="M18" s="117" t="s">
        <v>44</v>
      </c>
      <c r="N18" s="27"/>
      <c r="P18" s="6" t="s">
        <v>29</v>
      </c>
      <c r="Q18" s="6" t="s">
        <v>33</v>
      </c>
      <c r="R18" s="6">
        <v>4</v>
      </c>
      <c r="S18" s="31" t="s">
        <v>5</v>
      </c>
      <c r="T18" s="305" t="s">
        <v>37</v>
      </c>
      <c r="U18" s="45" t="str">
        <f t="shared" si="0"/>
        <v>1位-4位</v>
      </c>
      <c r="V18" s="152" t="s">
        <v>67</v>
      </c>
      <c r="W18" s="153" t="s">
        <v>87</v>
      </c>
      <c r="Y18" s="27"/>
      <c r="Z18" s="27"/>
      <c r="AA18" s="27"/>
      <c r="AD18" s="6" t="s">
        <v>34</v>
      </c>
      <c r="AE18" s="6" t="s">
        <v>33</v>
      </c>
      <c r="AF18" s="6">
        <v>4</v>
      </c>
      <c r="AG18" s="31" t="s">
        <v>5</v>
      </c>
      <c r="AH18" s="306" t="s">
        <v>10</v>
      </c>
      <c r="AI18" s="39" t="str">
        <f t="shared" si="1"/>
        <v>A-4位</v>
      </c>
      <c r="AJ18" s="120" t="s">
        <v>127</v>
      </c>
      <c r="AK18" s="128" t="s">
        <v>98</v>
      </c>
      <c r="AN18" s="175">
        <v>13</v>
      </c>
      <c r="AO18" s="169" t="s">
        <v>127</v>
      </c>
      <c r="AP18" s="128" t="s">
        <v>97</v>
      </c>
      <c r="AQ18" s="59"/>
      <c r="AR18" s="58"/>
      <c r="AT18" s="8"/>
      <c r="AU18" s="318"/>
      <c r="AV18" s="193" t="s">
        <v>42</v>
      </c>
      <c r="AW18" s="194" t="s">
        <v>48</v>
      </c>
      <c r="AX18" s="281" t="s">
        <v>32</v>
      </c>
      <c r="AY18" s="315"/>
      <c r="AZ18" s="282" t="s">
        <v>113</v>
      </c>
      <c r="BA18" s="217" t="s">
        <v>67</v>
      </c>
      <c r="BB18" s="211" t="s">
        <v>87</v>
      </c>
      <c r="BC18" s="82"/>
      <c r="BD18" s="315"/>
      <c r="BE18" s="284" t="s">
        <v>32</v>
      </c>
      <c r="BF18" s="191" t="s">
        <v>42</v>
      </c>
      <c r="BG18" s="192" t="s">
        <v>46</v>
      </c>
      <c r="BH18" s="9"/>
    </row>
    <row r="19" spans="1:68" ht="21" customHeight="1" thickBot="1" x14ac:dyDescent="0.25">
      <c r="A19" s="6">
        <v>14</v>
      </c>
      <c r="B19" s="265"/>
      <c r="C19" s="123" t="s">
        <v>65</v>
      </c>
      <c r="D19" s="117" t="s">
        <v>44</v>
      </c>
      <c r="E19" s="4"/>
      <c r="F19" s="6" t="s">
        <v>25</v>
      </c>
      <c r="G19" s="6" t="s">
        <v>33</v>
      </c>
      <c r="H19" s="6">
        <v>2</v>
      </c>
      <c r="I19" s="31" t="s">
        <v>5</v>
      </c>
      <c r="J19" s="244"/>
      <c r="K19" s="106" t="s">
        <v>25</v>
      </c>
      <c r="L19" s="144" t="s">
        <v>73</v>
      </c>
      <c r="M19" s="145" t="s">
        <v>43</v>
      </c>
      <c r="N19" s="74"/>
      <c r="O19" s="8"/>
      <c r="P19" s="6" t="s">
        <v>29</v>
      </c>
      <c r="Q19" s="6" t="s">
        <v>33</v>
      </c>
      <c r="R19" s="6">
        <v>8</v>
      </c>
      <c r="S19" s="31" t="s">
        <v>5</v>
      </c>
      <c r="T19" s="305"/>
      <c r="U19" s="43" t="str">
        <f t="shared" si="0"/>
        <v>1位-8位</v>
      </c>
      <c r="V19" s="118" t="s">
        <v>42</v>
      </c>
      <c r="W19" s="117" t="s">
        <v>48</v>
      </c>
      <c r="X19" s="4"/>
      <c r="Y19" s="27"/>
      <c r="Z19" s="27"/>
      <c r="AA19" s="27"/>
      <c r="AB19" s="4"/>
      <c r="AD19" s="6" t="s">
        <v>35</v>
      </c>
      <c r="AE19" s="6" t="s">
        <v>33</v>
      </c>
      <c r="AF19" s="6">
        <v>4</v>
      </c>
      <c r="AG19" s="31" t="s">
        <v>5</v>
      </c>
      <c r="AH19" s="307"/>
      <c r="AI19" s="43" t="str">
        <f t="shared" si="1"/>
        <v>B-4位</v>
      </c>
      <c r="AJ19" s="118" t="s">
        <v>23</v>
      </c>
      <c r="AK19" s="117" t="s">
        <v>68</v>
      </c>
      <c r="AN19" s="177">
        <v>14</v>
      </c>
      <c r="AO19" s="170" t="s">
        <v>127</v>
      </c>
      <c r="AP19" s="140" t="s">
        <v>98</v>
      </c>
      <c r="AQ19" s="57"/>
      <c r="AR19" s="56"/>
      <c r="AT19" s="8"/>
      <c r="AU19" s="319"/>
      <c r="AV19" s="237" t="s">
        <v>138</v>
      </c>
      <c r="AW19" s="238"/>
      <c r="AX19" s="281"/>
      <c r="AY19" s="315"/>
      <c r="AZ19" s="282"/>
      <c r="BA19" s="309" t="s">
        <v>103</v>
      </c>
      <c r="BB19" s="270"/>
      <c r="BC19" s="82"/>
      <c r="BD19" s="316"/>
      <c r="BE19" s="285"/>
      <c r="BF19" s="189" t="s">
        <v>127</v>
      </c>
      <c r="BG19" s="190" t="s">
        <v>97</v>
      </c>
      <c r="BH19" s="9"/>
    </row>
    <row r="20" spans="1:68" ht="21" customHeight="1" thickTop="1" thickBot="1" x14ac:dyDescent="0.25">
      <c r="A20" s="6">
        <v>15</v>
      </c>
      <c r="B20" s="265"/>
      <c r="C20" s="124" t="s">
        <v>67</v>
      </c>
      <c r="D20" s="130" t="s">
        <v>87</v>
      </c>
      <c r="F20" s="6" t="s">
        <v>26</v>
      </c>
      <c r="G20" s="6" t="s">
        <v>33</v>
      </c>
      <c r="H20" s="6">
        <v>2</v>
      </c>
      <c r="I20" s="31" t="s">
        <v>5</v>
      </c>
      <c r="J20" s="244"/>
      <c r="K20" s="106" t="s">
        <v>26</v>
      </c>
      <c r="L20" s="118" t="s">
        <v>42</v>
      </c>
      <c r="M20" s="117" t="s">
        <v>47</v>
      </c>
      <c r="N20" s="27"/>
      <c r="O20" s="38"/>
      <c r="P20" s="6" t="s">
        <v>29</v>
      </c>
      <c r="Q20" s="6" t="s">
        <v>33</v>
      </c>
      <c r="R20" s="6">
        <v>9</v>
      </c>
      <c r="S20" s="31" t="s">
        <v>5</v>
      </c>
      <c r="T20" s="305"/>
      <c r="U20" s="43" t="str">
        <f t="shared" si="0"/>
        <v>1位-9位</v>
      </c>
      <c r="V20" s="139" t="s">
        <v>127</v>
      </c>
      <c r="W20" s="140" t="s">
        <v>96</v>
      </c>
      <c r="Y20" s="74"/>
      <c r="Z20" s="74"/>
      <c r="AA20" s="74"/>
      <c r="AD20" s="6" t="s">
        <v>36</v>
      </c>
      <c r="AE20" s="6" t="s">
        <v>33</v>
      </c>
      <c r="AF20" s="6">
        <v>4</v>
      </c>
      <c r="AG20" s="31" t="s">
        <v>5</v>
      </c>
      <c r="AH20" s="307"/>
      <c r="AI20" s="43" t="str">
        <f t="shared" si="1"/>
        <v>C-4位</v>
      </c>
      <c r="AJ20" s="139" t="s">
        <v>127</v>
      </c>
      <c r="AK20" s="140" t="s">
        <v>97</v>
      </c>
      <c r="AN20" s="177">
        <v>15</v>
      </c>
      <c r="AO20" s="160" t="s">
        <v>23</v>
      </c>
      <c r="AP20" s="117" t="s">
        <v>68</v>
      </c>
      <c r="AQ20" s="57"/>
      <c r="AR20" s="56"/>
      <c r="AS20"/>
      <c r="AT20" s="8"/>
      <c r="AU20" s="295" t="s">
        <v>36</v>
      </c>
      <c r="AV20" s="201" t="s">
        <v>65</v>
      </c>
      <c r="AW20" s="186" t="s">
        <v>44</v>
      </c>
      <c r="AX20" s="281" t="s">
        <v>29</v>
      </c>
      <c r="AY20" s="246" t="s">
        <v>6</v>
      </c>
      <c r="AZ20" s="299" t="s">
        <v>114</v>
      </c>
      <c r="BA20" s="231" t="s">
        <v>60</v>
      </c>
      <c r="BB20" s="232"/>
      <c r="BC20" s="82"/>
      <c r="BD20" s="246" t="s">
        <v>6</v>
      </c>
      <c r="BE20" s="310" t="s">
        <v>29</v>
      </c>
      <c r="BF20" s="225" t="s">
        <v>73</v>
      </c>
      <c r="BG20" s="226" t="s">
        <v>43</v>
      </c>
      <c r="BH20" s="5" t="s">
        <v>45</v>
      </c>
    </row>
    <row r="21" spans="1:68" ht="21" customHeight="1" thickBot="1" x14ac:dyDescent="0.25">
      <c r="A21" s="6">
        <v>16</v>
      </c>
      <c r="B21" s="266"/>
      <c r="C21" s="122" t="s">
        <v>24</v>
      </c>
      <c r="D21" s="129" t="str">
        <f>[1]結果!$D$97</f>
        <v>石田愛翔</v>
      </c>
      <c r="F21" s="6" t="s">
        <v>27</v>
      </c>
      <c r="G21" s="6" t="s">
        <v>33</v>
      </c>
      <c r="H21" s="6">
        <v>2</v>
      </c>
      <c r="I21" s="31" t="s">
        <v>5</v>
      </c>
      <c r="J21" s="244"/>
      <c r="K21" s="106" t="s">
        <v>27</v>
      </c>
      <c r="L21" s="139" t="s">
        <v>127</v>
      </c>
      <c r="M21" s="140" t="s">
        <v>97</v>
      </c>
      <c r="N21" s="74"/>
      <c r="O21" s="8"/>
      <c r="P21" s="6" t="s">
        <v>30</v>
      </c>
      <c r="Q21" s="6" t="s">
        <v>33</v>
      </c>
      <c r="R21" s="6">
        <v>4</v>
      </c>
      <c r="S21" s="31" t="s">
        <v>5</v>
      </c>
      <c r="T21" s="305"/>
      <c r="U21" s="46" t="str">
        <f t="shared" si="0"/>
        <v>2位-4位</v>
      </c>
      <c r="V21" s="121" t="s">
        <v>23</v>
      </c>
      <c r="W21" s="115" t="s">
        <v>63</v>
      </c>
      <c r="Y21" s="27"/>
      <c r="Z21" s="27"/>
      <c r="AA21" s="27"/>
      <c r="AD21" s="6" t="s">
        <v>37</v>
      </c>
      <c r="AE21" s="6" t="s">
        <v>33</v>
      </c>
      <c r="AF21" s="6">
        <v>4</v>
      </c>
      <c r="AG21" s="31" t="s">
        <v>5</v>
      </c>
      <c r="AH21" s="308"/>
      <c r="AI21" s="44" t="str">
        <f t="shared" si="1"/>
        <v>D-4位</v>
      </c>
      <c r="AJ21" s="121" t="s">
        <v>23</v>
      </c>
      <c r="AK21" s="115" t="s">
        <v>63</v>
      </c>
      <c r="AN21" s="179"/>
      <c r="AO21" s="166" t="s">
        <v>23</v>
      </c>
      <c r="AP21" s="129" t="s">
        <v>63</v>
      </c>
      <c r="AQ21" s="57"/>
      <c r="AR21" s="56"/>
      <c r="AS21"/>
      <c r="AT21" s="8"/>
      <c r="AU21" s="296"/>
      <c r="AV21" s="202" t="s">
        <v>69</v>
      </c>
      <c r="AW21" s="203" t="s">
        <v>89</v>
      </c>
      <c r="AX21" s="281"/>
      <c r="AY21" s="247"/>
      <c r="AZ21" s="282"/>
      <c r="BA21" s="214" t="s">
        <v>24</v>
      </c>
      <c r="BB21" s="192" t="str">
        <f>[1]結果!$D$97</f>
        <v>石田愛翔</v>
      </c>
      <c r="BC21" s="82"/>
      <c r="BD21" s="247"/>
      <c r="BE21" s="311"/>
      <c r="BF21" s="191" t="s">
        <v>23</v>
      </c>
      <c r="BG21" s="192" t="s">
        <v>63</v>
      </c>
      <c r="BH21" s="5" t="s">
        <v>45</v>
      </c>
    </row>
    <row r="22" spans="1:68" ht="21" customHeight="1" thickTop="1" thickBot="1" x14ac:dyDescent="0.25">
      <c r="A22" s="6">
        <v>17</v>
      </c>
      <c r="B22" s="264" t="s">
        <v>25</v>
      </c>
      <c r="C22" s="125" t="s">
        <v>73</v>
      </c>
      <c r="D22" s="113" t="s">
        <v>43</v>
      </c>
      <c r="F22" s="6" t="s">
        <v>28</v>
      </c>
      <c r="G22" s="6" t="s">
        <v>33</v>
      </c>
      <c r="H22" s="6">
        <v>2</v>
      </c>
      <c r="I22" s="31" t="s">
        <v>5</v>
      </c>
      <c r="J22" s="244"/>
      <c r="K22" s="106" t="s">
        <v>28</v>
      </c>
      <c r="L22" s="118" t="s">
        <v>42</v>
      </c>
      <c r="M22" s="117" t="s">
        <v>134</v>
      </c>
      <c r="N22" s="74"/>
      <c r="O22" s="8"/>
      <c r="P22" s="6" t="s">
        <v>30</v>
      </c>
      <c r="Q22" s="6" t="s">
        <v>33</v>
      </c>
      <c r="R22" s="6">
        <v>8</v>
      </c>
      <c r="S22" s="31" t="s">
        <v>5</v>
      </c>
      <c r="T22" s="302" t="s">
        <v>38</v>
      </c>
      <c r="U22" s="42" t="str">
        <f t="shared" si="0"/>
        <v>2位-8位</v>
      </c>
      <c r="V22" s="134" t="s">
        <v>78</v>
      </c>
      <c r="W22" s="135" t="s">
        <v>92</v>
      </c>
      <c r="Y22" s="27"/>
      <c r="Z22" s="27"/>
      <c r="AA22" s="27"/>
      <c r="AD22" s="6" t="s">
        <v>38</v>
      </c>
      <c r="AE22" s="6" t="s">
        <v>33</v>
      </c>
      <c r="AF22" s="6">
        <v>1</v>
      </c>
      <c r="AG22" s="31" t="s">
        <v>5</v>
      </c>
      <c r="AH22" s="279" t="s">
        <v>11</v>
      </c>
      <c r="AI22" s="47" t="str">
        <f t="shared" si="1"/>
        <v>E-1位</v>
      </c>
      <c r="AJ22" s="147" t="s">
        <v>69</v>
      </c>
      <c r="AK22" s="158" t="s">
        <v>89</v>
      </c>
      <c r="AN22" s="176"/>
      <c r="AO22" s="169" t="s">
        <v>127</v>
      </c>
      <c r="AP22" s="128" t="s">
        <v>99</v>
      </c>
      <c r="AQ22" s="57"/>
      <c r="AR22" s="56"/>
      <c r="AS22"/>
      <c r="AT22" s="8"/>
      <c r="AU22" s="296"/>
      <c r="AV22" s="204" t="s">
        <v>73</v>
      </c>
      <c r="AW22" s="205" t="s">
        <v>43</v>
      </c>
      <c r="AX22" s="281" t="s">
        <v>30</v>
      </c>
      <c r="AY22" s="247"/>
      <c r="AZ22" s="286" t="s">
        <v>115</v>
      </c>
      <c r="BA22" s="213" t="s">
        <v>24</v>
      </c>
      <c r="BB22" s="194" t="str">
        <f>[1]結果!$D$103</f>
        <v>村上煌介</v>
      </c>
      <c r="BC22" s="82"/>
      <c r="BD22" s="247"/>
      <c r="BE22" s="298" t="s">
        <v>30</v>
      </c>
      <c r="BF22" s="235" t="s">
        <v>60</v>
      </c>
      <c r="BG22" s="236"/>
      <c r="BH22" s="268" t="s">
        <v>45</v>
      </c>
      <c r="BO22" s="10"/>
      <c r="BP22" s="10"/>
    </row>
    <row r="23" spans="1:68" ht="21" customHeight="1" thickBot="1" x14ac:dyDescent="0.25">
      <c r="A23" s="6">
        <v>18</v>
      </c>
      <c r="B23" s="265"/>
      <c r="C23" s="136" t="s">
        <v>78</v>
      </c>
      <c r="D23" s="137" t="s">
        <v>94</v>
      </c>
      <c r="F23" s="6" t="s">
        <v>84</v>
      </c>
      <c r="G23" s="6" t="s">
        <v>33</v>
      </c>
      <c r="H23" s="6">
        <v>2</v>
      </c>
      <c r="I23" s="31" t="s">
        <v>5</v>
      </c>
      <c r="J23" s="245"/>
      <c r="K23" s="108" t="s">
        <v>84</v>
      </c>
      <c r="L23" s="122" t="s">
        <v>23</v>
      </c>
      <c r="M23" s="129" t="s">
        <v>68</v>
      </c>
      <c r="N23" s="27"/>
      <c r="O23" s="8"/>
      <c r="P23" s="6" t="s">
        <v>31</v>
      </c>
      <c r="Q23" s="6" t="s">
        <v>33</v>
      </c>
      <c r="R23" s="6">
        <v>3</v>
      </c>
      <c r="S23" s="31" t="s">
        <v>5</v>
      </c>
      <c r="T23" s="303"/>
      <c r="U23" s="43" t="str">
        <f t="shared" si="0"/>
        <v>3位-3位</v>
      </c>
      <c r="V23" s="156" t="s">
        <v>79</v>
      </c>
      <c r="W23" s="146" t="s">
        <v>80</v>
      </c>
      <c r="Y23" s="27"/>
      <c r="Z23" s="27"/>
      <c r="AA23" s="27"/>
      <c r="AD23" s="6" t="s">
        <v>39</v>
      </c>
      <c r="AE23" s="6" t="s">
        <v>33</v>
      </c>
      <c r="AF23" s="6">
        <v>1</v>
      </c>
      <c r="AG23" s="31" t="s">
        <v>5</v>
      </c>
      <c r="AH23" s="279"/>
      <c r="AI23" s="43" t="str">
        <f t="shared" si="1"/>
        <v>F-1位</v>
      </c>
      <c r="AJ23" s="118" t="s">
        <v>24</v>
      </c>
      <c r="AK23" s="117" t="str">
        <f>[1]結果!$D$97</f>
        <v>石田愛翔</v>
      </c>
      <c r="AN23" s="177"/>
      <c r="AO23" s="167" t="s">
        <v>69</v>
      </c>
      <c r="AP23" s="146" t="s">
        <v>89</v>
      </c>
      <c r="AQ23" s="57"/>
      <c r="AR23" s="56"/>
      <c r="AS23"/>
      <c r="AT23" s="38"/>
      <c r="AU23" s="296"/>
      <c r="AV23" s="206" t="s">
        <v>23</v>
      </c>
      <c r="AW23" s="207" t="s">
        <v>63</v>
      </c>
      <c r="AX23" s="281"/>
      <c r="AY23" s="247"/>
      <c r="AZ23" s="287"/>
      <c r="BA23" s="233" t="s">
        <v>101</v>
      </c>
      <c r="BB23" s="234"/>
      <c r="BC23" s="82"/>
      <c r="BD23" s="247"/>
      <c r="BE23" s="298"/>
      <c r="BF23" s="206" t="s">
        <v>24</v>
      </c>
      <c r="BG23" s="207" t="str">
        <f>[1]結果!$D$97</f>
        <v>石田愛翔</v>
      </c>
      <c r="BH23" s="268"/>
      <c r="BO23" s="10"/>
      <c r="BP23" s="10"/>
    </row>
    <row r="24" spans="1:68" ht="21" customHeight="1" thickTop="1" thickBot="1" x14ac:dyDescent="0.25">
      <c r="A24" s="6">
        <v>19</v>
      </c>
      <c r="B24" s="265"/>
      <c r="C24" s="118" t="s">
        <v>42</v>
      </c>
      <c r="D24" s="117" t="s">
        <v>48</v>
      </c>
      <c r="F24" s="6" t="s">
        <v>15</v>
      </c>
      <c r="G24" s="6" t="s">
        <v>33</v>
      </c>
      <c r="H24" s="6">
        <v>3</v>
      </c>
      <c r="I24" s="31" t="s">
        <v>5</v>
      </c>
      <c r="J24" s="243" t="s">
        <v>125</v>
      </c>
      <c r="K24" s="107" t="s">
        <v>15</v>
      </c>
      <c r="L24" s="134" t="s">
        <v>78</v>
      </c>
      <c r="M24" s="135" t="s">
        <v>91</v>
      </c>
      <c r="N24" s="27"/>
      <c r="O24" s="8"/>
      <c r="P24" s="6" t="s">
        <v>31</v>
      </c>
      <c r="Q24" s="6" t="s">
        <v>33</v>
      </c>
      <c r="R24" s="6">
        <v>7</v>
      </c>
      <c r="S24" s="31" t="s">
        <v>5</v>
      </c>
      <c r="T24" s="303"/>
      <c r="U24" s="43" t="str">
        <f t="shared" si="0"/>
        <v>3位-7位</v>
      </c>
      <c r="V24" s="123" t="s">
        <v>69</v>
      </c>
      <c r="W24" s="146" t="s">
        <v>89</v>
      </c>
      <c r="Y24" s="74"/>
      <c r="Z24" s="74"/>
      <c r="AA24" s="74"/>
      <c r="AD24" s="6" t="s">
        <v>40</v>
      </c>
      <c r="AE24" s="6" t="s">
        <v>33</v>
      </c>
      <c r="AF24" s="6">
        <v>1</v>
      </c>
      <c r="AG24" s="31" t="s">
        <v>5</v>
      </c>
      <c r="AH24" s="279"/>
      <c r="AI24" s="43" t="str">
        <f t="shared" si="1"/>
        <v>G-1位</v>
      </c>
      <c r="AJ24" s="118" t="s">
        <v>24</v>
      </c>
      <c r="AK24" s="117" t="str">
        <f>[1]結果!$D$135</f>
        <v>山内雅人</v>
      </c>
      <c r="AN24" s="177"/>
      <c r="AO24" s="160" t="s">
        <v>24</v>
      </c>
      <c r="AP24" s="117" t="str">
        <f>[1]結果!$D$135</f>
        <v>山内雅人</v>
      </c>
      <c r="AQ24" s="57"/>
      <c r="AR24" s="56"/>
      <c r="AS24"/>
      <c r="AT24" s="8"/>
      <c r="AU24" s="296"/>
      <c r="AV24" s="235" t="s">
        <v>60</v>
      </c>
      <c r="AW24" s="236"/>
      <c r="AX24" s="281" t="s">
        <v>31</v>
      </c>
      <c r="AY24" s="247"/>
      <c r="AZ24" s="286" t="s">
        <v>116</v>
      </c>
      <c r="BA24" s="218" t="s">
        <v>73</v>
      </c>
      <c r="BB24" s="205" t="s">
        <v>43</v>
      </c>
      <c r="BC24" s="82"/>
      <c r="BD24" s="247"/>
      <c r="BE24" s="298" t="s">
        <v>31</v>
      </c>
      <c r="BF24" s="193" t="s">
        <v>24</v>
      </c>
      <c r="BG24" s="194" t="str">
        <f>[1]結果!$D$103</f>
        <v>村上煌介</v>
      </c>
      <c r="BH24" s="9"/>
      <c r="BO24" s="10"/>
      <c r="BP24" s="10"/>
    </row>
    <row r="25" spans="1:68" ht="21" customHeight="1" thickBot="1" x14ac:dyDescent="0.25">
      <c r="A25" s="6">
        <v>20</v>
      </c>
      <c r="B25" s="266"/>
      <c r="C25" s="122" t="s">
        <v>24</v>
      </c>
      <c r="D25" s="129" t="str">
        <f>[1]結果!$D$103</f>
        <v>村上煌介</v>
      </c>
      <c r="F25" s="6" t="s">
        <v>21</v>
      </c>
      <c r="G25" s="6" t="s">
        <v>33</v>
      </c>
      <c r="H25" s="6">
        <v>3</v>
      </c>
      <c r="I25" s="31" t="s">
        <v>5</v>
      </c>
      <c r="J25" s="244"/>
      <c r="K25" s="106" t="s">
        <v>21</v>
      </c>
      <c r="L25" s="139" t="s">
        <v>127</v>
      </c>
      <c r="M25" s="140" t="s">
        <v>99</v>
      </c>
      <c r="N25" s="27"/>
      <c r="O25" s="38"/>
      <c r="P25" s="6" t="s">
        <v>32</v>
      </c>
      <c r="Q25" s="6" t="s">
        <v>33</v>
      </c>
      <c r="R25" s="6">
        <v>2</v>
      </c>
      <c r="S25" s="31" t="s">
        <v>5</v>
      </c>
      <c r="T25" s="304"/>
      <c r="U25" s="44" t="str">
        <f t="shared" si="0"/>
        <v>4位-2位</v>
      </c>
      <c r="V25" s="142" t="s">
        <v>78</v>
      </c>
      <c r="W25" s="143" t="s">
        <v>93</v>
      </c>
      <c r="Y25" s="27"/>
      <c r="Z25" s="27"/>
      <c r="AA25" s="27"/>
      <c r="AD25" s="6" t="s">
        <v>41</v>
      </c>
      <c r="AE25" s="6" t="s">
        <v>33</v>
      </c>
      <c r="AF25" s="6">
        <v>1</v>
      </c>
      <c r="AG25" s="31" t="s">
        <v>5</v>
      </c>
      <c r="AH25" s="279"/>
      <c r="AI25" s="46" t="str">
        <f t="shared" si="1"/>
        <v>H-1位</v>
      </c>
      <c r="AJ25" s="150" t="s">
        <v>127</v>
      </c>
      <c r="AK25" s="151" t="s">
        <v>99</v>
      </c>
      <c r="AN25" s="178"/>
      <c r="AO25" s="166" t="s">
        <v>24</v>
      </c>
      <c r="AP25" s="129" t="str">
        <f>[1]結果!$D$97</f>
        <v>石田愛翔</v>
      </c>
      <c r="AQ25" s="59"/>
      <c r="AR25" s="58"/>
      <c r="AS25"/>
      <c r="AT25" s="8"/>
      <c r="AU25" s="296"/>
      <c r="AV25" s="206" t="s">
        <v>24</v>
      </c>
      <c r="AW25" s="207" t="str">
        <f>[1]結果!$D$97</f>
        <v>石田愛翔</v>
      </c>
      <c r="AX25" s="281"/>
      <c r="AY25" s="247"/>
      <c r="AZ25" s="287"/>
      <c r="BA25" s="219" t="s">
        <v>23</v>
      </c>
      <c r="BB25" s="207" t="s">
        <v>63</v>
      </c>
      <c r="BC25" s="82"/>
      <c r="BD25" s="247"/>
      <c r="BE25" s="298"/>
      <c r="BF25" s="239" t="s">
        <v>101</v>
      </c>
      <c r="BG25" s="234"/>
      <c r="BH25" s="9"/>
      <c r="BO25" s="10"/>
      <c r="BP25" s="10"/>
    </row>
    <row r="26" spans="1:68" ht="21" customHeight="1" thickTop="1" thickBot="1" x14ac:dyDescent="0.25">
      <c r="A26" s="6">
        <v>21</v>
      </c>
      <c r="B26" s="264" t="s">
        <v>26</v>
      </c>
      <c r="C26" s="120" t="s">
        <v>127</v>
      </c>
      <c r="D26" s="128" t="s">
        <v>96</v>
      </c>
      <c r="F26" s="6" t="s">
        <v>6</v>
      </c>
      <c r="G26" s="6" t="s">
        <v>33</v>
      </c>
      <c r="H26" s="6">
        <v>3</v>
      </c>
      <c r="I26" s="31" t="s">
        <v>5</v>
      </c>
      <c r="J26" s="244"/>
      <c r="K26" s="106" t="s">
        <v>6</v>
      </c>
      <c r="L26" s="118" t="s">
        <v>24</v>
      </c>
      <c r="M26" s="117" t="str">
        <f>[1]結果!$D$135</f>
        <v>山内雅人</v>
      </c>
      <c r="N26" s="74"/>
      <c r="O26" s="8"/>
      <c r="P26" s="6" t="s">
        <v>30</v>
      </c>
      <c r="Q26" s="6" t="s">
        <v>33</v>
      </c>
      <c r="R26" s="6">
        <v>9</v>
      </c>
      <c r="S26" s="31" t="s">
        <v>5</v>
      </c>
      <c r="T26" s="277" t="s">
        <v>39</v>
      </c>
      <c r="U26" s="47" t="str">
        <f t="shared" si="0"/>
        <v>2位-9位</v>
      </c>
      <c r="V26" s="125" t="s">
        <v>73</v>
      </c>
      <c r="W26" s="113" t="s">
        <v>43</v>
      </c>
      <c r="Y26" s="27"/>
      <c r="Z26" s="27"/>
      <c r="AA26" s="27"/>
      <c r="AD26" s="6" t="s">
        <v>38</v>
      </c>
      <c r="AE26" s="6" t="s">
        <v>33</v>
      </c>
      <c r="AF26" s="6">
        <v>2</v>
      </c>
      <c r="AG26" s="31" t="s">
        <v>5</v>
      </c>
      <c r="AH26" s="278" t="s">
        <v>12</v>
      </c>
      <c r="AI26" s="42" t="str">
        <f t="shared" si="1"/>
        <v>E-2位</v>
      </c>
      <c r="AJ26" s="159" t="s">
        <v>79</v>
      </c>
      <c r="AK26" s="158" t="s">
        <v>80</v>
      </c>
      <c r="AN26" s="175"/>
      <c r="AO26" s="171" t="s">
        <v>73</v>
      </c>
      <c r="AP26" s="113" t="s">
        <v>43</v>
      </c>
      <c r="AQ26" s="57"/>
      <c r="AR26" s="56"/>
      <c r="AS26"/>
      <c r="AT26" s="8"/>
      <c r="AU26" s="296"/>
      <c r="AV26" s="208" t="s">
        <v>17</v>
      </c>
      <c r="AW26" s="194" t="s">
        <v>66</v>
      </c>
      <c r="AX26" s="281" t="s">
        <v>32</v>
      </c>
      <c r="AY26" s="247"/>
      <c r="AZ26" s="282" t="s">
        <v>117</v>
      </c>
      <c r="BA26" s="214" t="s">
        <v>23</v>
      </c>
      <c r="BB26" s="192" t="s">
        <v>68</v>
      </c>
      <c r="BC26" s="82"/>
      <c r="BD26" s="247"/>
      <c r="BE26" s="293" t="s">
        <v>32</v>
      </c>
      <c r="BF26" s="191" t="s">
        <v>23</v>
      </c>
      <c r="BG26" s="192" t="s">
        <v>68</v>
      </c>
      <c r="BH26" s="9"/>
      <c r="BO26" s="10"/>
      <c r="BP26" s="10"/>
    </row>
    <row r="27" spans="1:68" ht="21" customHeight="1" thickBot="1" x14ac:dyDescent="0.25">
      <c r="A27" s="6">
        <v>22</v>
      </c>
      <c r="B27" s="265"/>
      <c r="C27" s="118" t="s">
        <v>42</v>
      </c>
      <c r="D27" s="117" t="s">
        <v>47</v>
      </c>
      <c r="F27" s="6" t="s">
        <v>19</v>
      </c>
      <c r="G27" s="6" t="s">
        <v>33</v>
      </c>
      <c r="H27" s="6">
        <v>3</v>
      </c>
      <c r="I27" s="31" t="s">
        <v>5</v>
      </c>
      <c r="J27" s="244"/>
      <c r="K27" s="106" t="s">
        <v>19</v>
      </c>
      <c r="L27" s="118" t="s">
        <v>24</v>
      </c>
      <c r="M27" s="117" t="str">
        <f>[1]結果!$D$97</f>
        <v>石田愛翔</v>
      </c>
      <c r="N27" s="27"/>
      <c r="O27" s="8"/>
      <c r="P27" s="6" t="s">
        <v>31</v>
      </c>
      <c r="Q27" s="6" t="s">
        <v>33</v>
      </c>
      <c r="R27" s="6">
        <v>4</v>
      </c>
      <c r="S27" s="31" t="s">
        <v>5</v>
      </c>
      <c r="T27" s="277"/>
      <c r="U27" s="43" t="str">
        <f t="shared" si="0"/>
        <v>3位-4位</v>
      </c>
      <c r="V27" s="123" t="s">
        <v>17</v>
      </c>
      <c r="W27" s="117" t="s">
        <v>66</v>
      </c>
      <c r="Y27" s="27"/>
      <c r="Z27" s="27"/>
      <c r="AA27" s="27"/>
      <c r="AD27" s="6" t="s">
        <v>39</v>
      </c>
      <c r="AE27" s="6" t="s">
        <v>33</v>
      </c>
      <c r="AF27" s="6">
        <v>2</v>
      </c>
      <c r="AG27" s="31" t="s">
        <v>5</v>
      </c>
      <c r="AH27" s="279"/>
      <c r="AI27" s="43" t="str">
        <f t="shared" si="1"/>
        <v>F-2位</v>
      </c>
      <c r="AJ27" s="144" t="s">
        <v>73</v>
      </c>
      <c r="AK27" s="145" t="s">
        <v>43</v>
      </c>
      <c r="AN27" s="177"/>
      <c r="AO27" s="172" t="s">
        <v>78</v>
      </c>
      <c r="AP27" s="137" t="s">
        <v>91</v>
      </c>
      <c r="AQ27" s="8"/>
      <c r="AR27" s="53"/>
      <c r="AS27"/>
      <c r="AT27" s="38"/>
      <c r="AU27" s="297"/>
      <c r="AV27" s="189" t="s">
        <v>127</v>
      </c>
      <c r="AW27" s="190" t="s">
        <v>98</v>
      </c>
      <c r="AX27" s="281"/>
      <c r="AY27" s="248"/>
      <c r="AZ27" s="283"/>
      <c r="BA27" s="220" t="s">
        <v>127</v>
      </c>
      <c r="BB27" s="190" t="s">
        <v>100</v>
      </c>
      <c r="BC27" s="82"/>
      <c r="BD27" s="248"/>
      <c r="BE27" s="294"/>
      <c r="BF27" s="189" t="s">
        <v>127</v>
      </c>
      <c r="BG27" s="190" t="s">
        <v>100</v>
      </c>
      <c r="BH27" s="9"/>
      <c r="BO27" s="10"/>
      <c r="BP27" s="10"/>
    </row>
    <row r="28" spans="1:68" ht="21" customHeight="1" thickTop="1" thickBot="1" x14ac:dyDescent="0.25">
      <c r="A28" s="6">
        <v>23</v>
      </c>
      <c r="B28" s="265"/>
      <c r="C28" s="123" t="s">
        <v>17</v>
      </c>
      <c r="D28" s="117" t="s">
        <v>66</v>
      </c>
      <c r="F28" s="6" t="s">
        <v>25</v>
      </c>
      <c r="G28" s="6" t="s">
        <v>33</v>
      </c>
      <c r="H28" s="6">
        <v>3</v>
      </c>
      <c r="I28" s="31" t="s">
        <v>5</v>
      </c>
      <c r="J28" s="244"/>
      <c r="K28" s="106" t="s">
        <v>25</v>
      </c>
      <c r="L28" s="118" t="s">
        <v>24</v>
      </c>
      <c r="M28" s="117" t="str">
        <f>[1]結果!$D$103</f>
        <v>村上煌介</v>
      </c>
      <c r="N28" s="74"/>
      <c r="O28" s="8"/>
      <c r="P28" s="6" t="s">
        <v>31</v>
      </c>
      <c r="Q28" s="6" t="s">
        <v>33</v>
      </c>
      <c r="R28" s="6">
        <v>8</v>
      </c>
      <c r="S28" s="31" t="s">
        <v>5</v>
      </c>
      <c r="T28" s="277"/>
      <c r="U28" s="43" t="str">
        <f t="shared" si="0"/>
        <v>3位-8位</v>
      </c>
      <c r="V28" s="118" t="s">
        <v>24</v>
      </c>
      <c r="W28" s="117" t="str">
        <f>[1]結果!$D$97</f>
        <v>石田愛翔</v>
      </c>
      <c r="Y28" s="74"/>
      <c r="Z28" s="74"/>
      <c r="AA28" s="74"/>
      <c r="AD28" s="6" t="s">
        <v>40</v>
      </c>
      <c r="AE28" s="6" t="s">
        <v>33</v>
      </c>
      <c r="AF28" s="6">
        <v>2</v>
      </c>
      <c r="AG28" s="31" t="s">
        <v>5</v>
      </c>
      <c r="AH28" s="279"/>
      <c r="AI28" s="43" t="str">
        <f t="shared" si="1"/>
        <v>G-2位</v>
      </c>
      <c r="AJ28" s="139" t="s">
        <v>127</v>
      </c>
      <c r="AK28" s="140" t="s">
        <v>100</v>
      </c>
      <c r="AN28" s="177"/>
      <c r="AO28" s="170" t="s">
        <v>127</v>
      </c>
      <c r="AP28" s="140" t="s">
        <v>100</v>
      </c>
      <c r="AQ28" s="8"/>
      <c r="AR28" s="53"/>
      <c r="AT28" s="38"/>
      <c r="AU28" s="295" t="s">
        <v>37</v>
      </c>
      <c r="AV28" s="185" t="s">
        <v>23</v>
      </c>
      <c r="AW28" s="186" t="s">
        <v>68</v>
      </c>
      <c r="AX28" s="281" t="s">
        <v>29</v>
      </c>
      <c r="AY28" s="246" t="s">
        <v>19</v>
      </c>
      <c r="AZ28" s="299" t="s">
        <v>118</v>
      </c>
      <c r="BA28" s="221" t="s">
        <v>65</v>
      </c>
      <c r="BB28" s="186" t="s">
        <v>44</v>
      </c>
      <c r="BC28" s="82"/>
      <c r="BD28" s="246" t="s">
        <v>19</v>
      </c>
      <c r="BE28" s="300" t="s">
        <v>29</v>
      </c>
      <c r="BF28" s="201" t="s">
        <v>65</v>
      </c>
      <c r="BG28" s="186" t="s">
        <v>44</v>
      </c>
      <c r="BH28" s="5" t="s">
        <v>45</v>
      </c>
      <c r="BO28" s="10"/>
      <c r="BP28" s="10"/>
    </row>
    <row r="29" spans="1:68" ht="21" customHeight="1" thickBot="1" x14ac:dyDescent="0.25">
      <c r="A29" s="6">
        <v>24</v>
      </c>
      <c r="B29" s="266"/>
      <c r="C29" s="138" t="s">
        <v>88</v>
      </c>
      <c r="D29" s="127" t="s">
        <v>90</v>
      </c>
      <c r="F29" s="6" t="s">
        <v>26</v>
      </c>
      <c r="G29" s="6" t="s">
        <v>33</v>
      </c>
      <c r="H29" s="6">
        <v>3</v>
      </c>
      <c r="I29" s="31" t="s">
        <v>5</v>
      </c>
      <c r="J29" s="244"/>
      <c r="K29" s="106" t="s">
        <v>26</v>
      </c>
      <c r="L29" s="123" t="s">
        <v>17</v>
      </c>
      <c r="M29" s="117" t="s">
        <v>66</v>
      </c>
      <c r="N29" s="27"/>
      <c r="O29" s="8"/>
      <c r="P29" s="6" t="s">
        <v>32</v>
      </c>
      <c r="Q29" s="6" t="s">
        <v>33</v>
      </c>
      <c r="R29" s="6">
        <v>3</v>
      </c>
      <c r="S29" s="31" t="s">
        <v>5</v>
      </c>
      <c r="T29" s="277"/>
      <c r="U29" s="46" t="str">
        <f t="shared" si="0"/>
        <v>4位-3位</v>
      </c>
      <c r="V29" s="142" t="s">
        <v>78</v>
      </c>
      <c r="W29" s="143" t="s">
        <v>94</v>
      </c>
      <c r="Y29" s="27"/>
      <c r="Z29" s="27"/>
      <c r="AA29" s="27"/>
      <c r="AD29" s="6" t="s">
        <v>41</v>
      </c>
      <c r="AE29" s="6" t="s">
        <v>33</v>
      </c>
      <c r="AF29" s="6">
        <v>2</v>
      </c>
      <c r="AG29" s="31" t="s">
        <v>5</v>
      </c>
      <c r="AH29" s="280"/>
      <c r="AI29" s="44" t="str">
        <f t="shared" si="1"/>
        <v>H-2位</v>
      </c>
      <c r="AJ29" s="142" t="s">
        <v>78</v>
      </c>
      <c r="AK29" s="143" t="s">
        <v>91</v>
      </c>
      <c r="AN29" s="179"/>
      <c r="AO29" s="173" t="s">
        <v>79</v>
      </c>
      <c r="AP29" s="131" t="s">
        <v>80</v>
      </c>
      <c r="AQ29" s="38"/>
      <c r="AR29" s="54"/>
      <c r="AT29" s="8"/>
      <c r="AU29" s="296"/>
      <c r="AV29" s="195" t="s">
        <v>127</v>
      </c>
      <c r="AW29" s="196" t="s">
        <v>100</v>
      </c>
      <c r="AX29" s="281"/>
      <c r="AY29" s="247"/>
      <c r="AZ29" s="282"/>
      <c r="BA29" s="222" t="s">
        <v>69</v>
      </c>
      <c r="BB29" s="210" t="s">
        <v>89</v>
      </c>
      <c r="BC29" s="82"/>
      <c r="BD29" s="247"/>
      <c r="BE29" s="301"/>
      <c r="BF29" s="209" t="s">
        <v>69</v>
      </c>
      <c r="BG29" s="210" t="s">
        <v>89</v>
      </c>
      <c r="BH29" s="5" t="s">
        <v>45</v>
      </c>
      <c r="BO29" s="10"/>
      <c r="BP29" s="10"/>
    </row>
    <row r="30" spans="1:68" ht="21" customHeight="1" thickTop="1" thickBot="1" x14ac:dyDescent="0.25">
      <c r="A30" s="6">
        <v>25</v>
      </c>
      <c r="B30" s="264" t="s">
        <v>27</v>
      </c>
      <c r="C30" s="120" t="s">
        <v>127</v>
      </c>
      <c r="D30" s="128" t="s">
        <v>97</v>
      </c>
      <c r="F30" s="6" t="s">
        <v>27</v>
      </c>
      <c r="G30" s="6" t="s">
        <v>33</v>
      </c>
      <c r="H30" s="6">
        <v>3</v>
      </c>
      <c r="I30" s="31" t="s">
        <v>5</v>
      </c>
      <c r="J30" s="244"/>
      <c r="K30" s="106" t="s">
        <v>27</v>
      </c>
      <c r="L30" s="123" t="s">
        <v>69</v>
      </c>
      <c r="M30" s="146" t="s">
        <v>89</v>
      </c>
      <c r="N30" s="74"/>
      <c r="O30" s="8"/>
      <c r="P30" s="6" t="s">
        <v>31</v>
      </c>
      <c r="Q30" s="6" t="s">
        <v>33</v>
      </c>
      <c r="R30" s="6">
        <v>1</v>
      </c>
      <c r="S30" s="31" t="s">
        <v>5</v>
      </c>
      <c r="T30" s="291" t="s">
        <v>40</v>
      </c>
      <c r="U30" s="42" t="str">
        <f t="shared" si="0"/>
        <v>3位-1位</v>
      </c>
      <c r="V30" s="120" t="s">
        <v>127</v>
      </c>
      <c r="W30" s="128" t="s">
        <v>100</v>
      </c>
      <c r="Y30" s="27"/>
      <c r="Z30" s="27"/>
      <c r="AA30" s="27"/>
      <c r="AD30" s="6" t="s">
        <v>38</v>
      </c>
      <c r="AE30" s="6" t="s">
        <v>33</v>
      </c>
      <c r="AF30" s="6">
        <v>3</v>
      </c>
      <c r="AG30" s="31" t="s">
        <v>5</v>
      </c>
      <c r="AH30" s="279" t="s">
        <v>13</v>
      </c>
      <c r="AI30" s="47" t="str">
        <f t="shared" si="1"/>
        <v>E-3位</v>
      </c>
      <c r="AJ30" s="134" t="s">
        <v>78</v>
      </c>
      <c r="AK30" s="135" t="s">
        <v>92</v>
      </c>
      <c r="AN30" s="176"/>
      <c r="AO30" s="162" t="s">
        <v>42</v>
      </c>
      <c r="AP30" s="116" t="s">
        <v>49</v>
      </c>
      <c r="AQ30" s="38"/>
      <c r="AR30" s="54"/>
      <c r="AT30" s="38"/>
      <c r="AU30" s="296"/>
      <c r="AV30" s="193" t="s">
        <v>24</v>
      </c>
      <c r="AW30" s="194" t="str">
        <f>[1]結果!$D$135</f>
        <v>山内雅人</v>
      </c>
      <c r="AX30" s="281" t="s">
        <v>30</v>
      </c>
      <c r="AY30" s="247"/>
      <c r="AZ30" s="286" t="s">
        <v>119</v>
      </c>
      <c r="BA30" s="213" t="s">
        <v>24</v>
      </c>
      <c r="BB30" s="194" t="str">
        <f>[1]結果!$D$135</f>
        <v>山内雅人</v>
      </c>
      <c r="BC30" s="82"/>
      <c r="BD30" s="247"/>
      <c r="BE30" s="288" t="s">
        <v>30</v>
      </c>
      <c r="BF30" s="193" t="s">
        <v>24</v>
      </c>
      <c r="BG30" s="194" t="str">
        <f>[1]結果!$D$135</f>
        <v>山内雅人</v>
      </c>
      <c r="BH30" s="268" t="s">
        <v>45</v>
      </c>
    </row>
    <row r="31" spans="1:68" ht="21" customHeight="1" thickBot="1" x14ac:dyDescent="0.25">
      <c r="A31" s="6">
        <v>26</v>
      </c>
      <c r="B31" s="265"/>
      <c r="C31" s="118" t="s">
        <v>42</v>
      </c>
      <c r="D31" s="117" t="s">
        <v>85</v>
      </c>
      <c r="F31" s="6" t="s">
        <v>28</v>
      </c>
      <c r="G31" s="6" t="s">
        <v>33</v>
      </c>
      <c r="H31" s="6">
        <v>3</v>
      </c>
      <c r="I31" s="31" t="s">
        <v>5</v>
      </c>
      <c r="J31" s="244"/>
      <c r="K31" s="106" t="s">
        <v>28</v>
      </c>
      <c r="L31" s="139" t="s">
        <v>127</v>
      </c>
      <c r="M31" s="140" t="s">
        <v>100</v>
      </c>
      <c r="N31" s="74"/>
      <c r="O31" s="38"/>
      <c r="P31" s="6" t="s">
        <v>31</v>
      </c>
      <c r="Q31" s="6" t="s">
        <v>33</v>
      </c>
      <c r="R31" s="6">
        <v>5</v>
      </c>
      <c r="S31" s="31" t="s">
        <v>5</v>
      </c>
      <c r="T31" s="277"/>
      <c r="U31" s="43" t="str">
        <f t="shared" si="0"/>
        <v>3位-5位</v>
      </c>
      <c r="V31" s="118" t="s">
        <v>24</v>
      </c>
      <c r="W31" s="117" t="str">
        <f>[1]結果!$D$135</f>
        <v>山内雅人</v>
      </c>
      <c r="Y31" s="27"/>
      <c r="Z31" s="27"/>
      <c r="AA31" s="27"/>
      <c r="AD31" s="6" t="s">
        <v>39</v>
      </c>
      <c r="AE31" s="6" t="s">
        <v>33</v>
      </c>
      <c r="AF31" s="6">
        <v>3</v>
      </c>
      <c r="AG31" s="31" t="s">
        <v>5</v>
      </c>
      <c r="AH31" s="279"/>
      <c r="AI31" s="43" t="str">
        <f t="shared" si="1"/>
        <v>F-3位</v>
      </c>
      <c r="AJ31" s="123" t="s">
        <v>17</v>
      </c>
      <c r="AK31" s="117" t="s">
        <v>66</v>
      </c>
      <c r="AN31" s="177"/>
      <c r="AO31" s="172" t="s">
        <v>78</v>
      </c>
      <c r="AP31" s="137" t="s">
        <v>92</v>
      </c>
      <c r="AQ31" s="8"/>
      <c r="AR31" s="53"/>
      <c r="AT31" s="8"/>
      <c r="AU31" s="296"/>
      <c r="AV31" s="197" t="s">
        <v>78</v>
      </c>
      <c r="AW31" s="198" t="s">
        <v>91</v>
      </c>
      <c r="AX31" s="281"/>
      <c r="AY31" s="247"/>
      <c r="AZ31" s="287"/>
      <c r="BA31" s="216" t="s">
        <v>78</v>
      </c>
      <c r="BB31" s="198" t="s">
        <v>91</v>
      </c>
      <c r="BC31" s="82"/>
      <c r="BD31" s="247"/>
      <c r="BE31" s="288"/>
      <c r="BF31" s="197" t="s">
        <v>78</v>
      </c>
      <c r="BG31" s="198" t="s">
        <v>91</v>
      </c>
      <c r="BH31" s="268"/>
    </row>
    <row r="32" spans="1:68" ht="21" customHeight="1" thickBot="1" x14ac:dyDescent="0.25">
      <c r="A32" s="6">
        <v>27</v>
      </c>
      <c r="B32" s="265"/>
      <c r="C32" s="118" t="s">
        <v>24</v>
      </c>
      <c r="D32" s="117" t="str">
        <f>[1]結果!$D$136</f>
        <v>山内蓮翔</v>
      </c>
      <c r="F32" s="6" t="s">
        <v>84</v>
      </c>
      <c r="G32" s="6" t="s">
        <v>33</v>
      </c>
      <c r="H32" s="6">
        <v>3</v>
      </c>
      <c r="I32" s="31" t="s">
        <v>5</v>
      </c>
      <c r="J32" s="245"/>
      <c r="K32" s="108" t="s">
        <v>84</v>
      </c>
      <c r="L32" s="126" t="s">
        <v>79</v>
      </c>
      <c r="M32" s="131" t="s">
        <v>80</v>
      </c>
      <c r="N32" s="27"/>
      <c r="O32" s="8"/>
      <c r="P32" s="6" t="s">
        <v>31</v>
      </c>
      <c r="Q32" s="6" t="s">
        <v>33</v>
      </c>
      <c r="R32" s="6">
        <v>9</v>
      </c>
      <c r="S32" s="31" t="s">
        <v>5</v>
      </c>
      <c r="T32" s="277"/>
      <c r="U32" s="43" t="str">
        <f t="shared" si="0"/>
        <v>3位-9位</v>
      </c>
      <c r="V32" s="118" t="s">
        <v>24</v>
      </c>
      <c r="W32" s="117" t="str">
        <f>[1]結果!$D$103</f>
        <v>村上煌介</v>
      </c>
      <c r="Y32" s="74"/>
      <c r="Z32" s="74"/>
      <c r="AA32" s="74"/>
      <c r="AD32" s="6" t="s">
        <v>40</v>
      </c>
      <c r="AE32" s="6" t="s">
        <v>33</v>
      </c>
      <c r="AF32" s="6">
        <v>3</v>
      </c>
      <c r="AG32" s="31" t="s">
        <v>5</v>
      </c>
      <c r="AH32" s="279"/>
      <c r="AI32" s="43" t="str">
        <f t="shared" si="1"/>
        <v>G-3位</v>
      </c>
      <c r="AJ32" s="118" t="s">
        <v>24</v>
      </c>
      <c r="AK32" s="117" t="str">
        <f>[1]結果!$D$103</f>
        <v>村上煌介</v>
      </c>
      <c r="AN32" s="177"/>
      <c r="AO32" s="167" t="s">
        <v>17</v>
      </c>
      <c r="AP32" s="117" t="s">
        <v>66</v>
      </c>
      <c r="AQ32" s="38"/>
      <c r="AR32" s="54"/>
      <c r="AT32" s="8"/>
      <c r="AU32" s="296"/>
      <c r="AV32" s="193" t="s">
        <v>42</v>
      </c>
      <c r="AW32" s="194" t="s">
        <v>49</v>
      </c>
      <c r="AX32" s="281" t="s">
        <v>31</v>
      </c>
      <c r="AY32" s="247"/>
      <c r="AZ32" s="286" t="s">
        <v>120</v>
      </c>
      <c r="BA32" s="223" t="s">
        <v>17</v>
      </c>
      <c r="BB32" s="194" t="s">
        <v>66</v>
      </c>
      <c r="BC32" s="82"/>
      <c r="BD32" s="247"/>
      <c r="BE32" s="288" t="s">
        <v>31</v>
      </c>
      <c r="BF32" s="193" t="s">
        <v>42</v>
      </c>
      <c r="BG32" s="194" t="s">
        <v>49</v>
      </c>
      <c r="BH32" s="9"/>
    </row>
    <row r="33" spans="1:68" ht="21" customHeight="1" thickTop="1" thickBot="1" x14ac:dyDescent="0.25">
      <c r="A33" s="6">
        <v>28</v>
      </c>
      <c r="B33" s="266"/>
      <c r="C33" s="119" t="s">
        <v>69</v>
      </c>
      <c r="D33" s="131" t="s">
        <v>89</v>
      </c>
      <c r="F33" s="6" t="s">
        <v>15</v>
      </c>
      <c r="G33" s="6" t="s">
        <v>33</v>
      </c>
      <c r="H33" s="6">
        <v>4</v>
      </c>
      <c r="I33" s="31" t="s">
        <v>5</v>
      </c>
      <c r="J33" s="243" t="s">
        <v>133</v>
      </c>
      <c r="K33" s="107" t="s">
        <v>15</v>
      </c>
      <c r="L33" s="147" t="s">
        <v>16</v>
      </c>
      <c r="M33" s="116" t="s">
        <v>76</v>
      </c>
      <c r="N33" s="27"/>
      <c r="O33" s="8"/>
      <c r="P33" s="6" t="s">
        <v>32</v>
      </c>
      <c r="Q33" s="6" t="s">
        <v>33</v>
      </c>
      <c r="R33" s="6">
        <v>4</v>
      </c>
      <c r="S33" s="31" t="s">
        <v>5</v>
      </c>
      <c r="T33" s="292"/>
      <c r="U33" s="44" t="str">
        <f t="shared" si="0"/>
        <v>4位-4位</v>
      </c>
      <c r="V33" s="142" t="s">
        <v>78</v>
      </c>
      <c r="W33" s="143" t="s">
        <v>95</v>
      </c>
      <c r="Y33" s="27"/>
      <c r="Z33" s="27"/>
      <c r="AA33" s="27"/>
      <c r="AD33" s="6" t="s">
        <v>41</v>
      </c>
      <c r="AE33" s="6" t="s">
        <v>33</v>
      </c>
      <c r="AF33" s="6">
        <v>3</v>
      </c>
      <c r="AG33" s="31" t="s">
        <v>5</v>
      </c>
      <c r="AH33" s="279"/>
      <c r="AI33" s="46" t="str">
        <f t="shared" si="1"/>
        <v>H-3位</v>
      </c>
      <c r="AJ33" s="122" t="s">
        <v>42</v>
      </c>
      <c r="AK33" s="129" t="s">
        <v>49</v>
      </c>
      <c r="AN33" s="178"/>
      <c r="AO33" s="166" t="s">
        <v>24</v>
      </c>
      <c r="AP33" s="129" t="str">
        <f>[1]結果!$D$103</f>
        <v>村上煌介</v>
      </c>
      <c r="AQ33" s="8"/>
      <c r="AR33" s="53"/>
      <c r="AT33" s="8"/>
      <c r="AU33" s="296"/>
      <c r="AV33" s="195" t="s">
        <v>127</v>
      </c>
      <c r="AW33" s="196" t="s">
        <v>99</v>
      </c>
      <c r="AX33" s="281"/>
      <c r="AY33" s="247"/>
      <c r="AZ33" s="287"/>
      <c r="BA33" s="224" t="s">
        <v>127</v>
      </c>
      <c r="BB33" s="196" t="s">
        <v>98</v>
      </c>
      <c r="BC33" s="82"/>
      <c r="BD33" s="247"/>
      <c r="BE33" s="288"/>
      <c r="BF33" s="195" t="s">
        <v>127</v>
      </c>
      <c r="BG33" s="196" t="s">
        <v>99</v>
      </c>
      <c r="BH33" s="9"/>
    </row>
    <row r="34" spans="1:68" ht="21" customHeight="1" thickTop="1" thickBot="1" x14ac:dyDescent="0.25">
      <c r="A34" s="6">
        <v>29</v>
      </c>
      <c r="B34" s="274" t="s">
        <v>28</v>
      </c>
      <c r="C34" s="134" t="s">
        <v>129</v>
      </c>
      <c r="D34" s="135" t="s">
        <v>70</v>
      </c>
      <c r="F34" s="6" t="s">
        <v>21</v>
      </c>
      <c r="G34" s="6" t="s">
        <v>33</v>
      </c>
      <c r="H34" s="6">
        <v>4</v>
      </c>
      <c r="I34" s="31" t="s">
        <v>5</v>
      </c>
      <c r="J34" s="244"/>
      <c r="K34" s="106" t="s">
        <v>21</v>
      </c>
      <c r="L34" s="118" t="s">
        <v>24</v>
      </c>
      <c r="M34" s="117" t="str">
        <f>[1]結果!$D$117</f>
        <v>加地脩人</v>
      </c>
      <c r="N34" s="27"/>
      <c r="O34" s="38"/>
      <c r="P34" s="6" t="s">
        <v>31</v>
      </c>
      <c r="Q34" s="6" t="s">
        <v>33</v>
      </c>
      <c r="R34" s="6">
        <v>2</v>
      </c>
      <c r="S34" s="31" t="s">
        <v>5</v>
      </c>
      <c r="T34" s="277" t="s">
        <v>41</v>
      </c>
      <c r="U34" s="47" t="str">
        <f t="shared" si="0"/>
        <v>3位-2位</v>
      </c>
      <c r="V34" s="120" t="s">
        <v>127</v>
      </c>
      <c r="W34" s="128" t="s">
        <v>99</v>
      </c>
      <c r="Y34" s="27"/>
      <c r="Z34" s="27"/>
      <c r="AA34" s="27"/>
      <c r="AD34" s="6" t="s">
        <v>38</v>
      </c>
      <c r="AE34" s="6" t="s">
        <v>33</v>
      </c>
      <c r="AF34" s="6">
        <v>4</v>
      </c>
      <c r="AG34" s="31" t="s">
        <v>5</v>
      </c>
      <c r="AH34" s="278" t="s">
        <v>14</v>
      </c>
      <c r="AI34" s="42" t="str">
        <f t="shared" si="1"/>
        <v>E-4位</v>
      </c>
      <c r="AJ34" s="134" t="s">
        <v>78</v>
      </c>
      <c r="AK34" s="135" t="s">
        <v>93</v>
      </c>
      <c r="AN34" s="175"/>
      <c r="AO34" s="164" t="s">
        <v>78</v>
      </c>
      <c r="AP34" s="135" t="s">
        <v>93</v>
      </c>
      <c r="AQ34" s="8"/>
      <c r="AR34" s="53"/>
      <c r="AT34" s="8"/>
      <c r="AU34" s="296"/>
      <c r="AV34" s="193" t="s">
        <v>24</v>
      </c>
      <c r="AW34" s="194" t="str">
        <f>[1]結果!$D$103</f>
        <v>村上煌介</v>
      </c>
      <c r="AX34" s="281" t="s">
        <v>32</v>
      </c>
      <c r="AY34" s="247"/>
      <c r="AZ34" s="282" t="s">
        <v>121</v>
      </c>
      <c r="BA34" s="214" t="s">
        <v>42</v>
      </c>
      <c r="BB34" s="192" t="s">
        <v>49</v>
      </c>
      <c r="BC34" s="82"/>
      <c r="BD34" s="247"/>
      <c r="BE34" s="284" t="s">
        <v>32</v>
      </c>
      <c r="BF34" s="209" t="s">
        <v>17</v>
      </c>
      <c r="BG34" s="192" t="s">
        <v>66</v>
      </c>
      <c r="BH34" s="9"/>
    </row>
    <row r="35" spans="1:68" ht="21" customHeight="1" thickBot="1" x14ac:dyDescent="0.25">
      <c r="A35" s="6">
        <v>30</v>
      </c>
      <c r="B35" s="275"/>
      <c r="C35" s="139" t="s">
        <v>127</v>
      </c>
      <c r="D35" s="140" t="s">
        <v>100</v>
      </c>
      <c r="F35" s="6" t="s">
        <v>6</v>
      </c>
      <c r="G35" s="6" t="s">
        <v>33</v>
      </c>
      <c r="H35" s="6">
        <v>4</v>
      </c>
      <c r="I35" s="31" t="s">
        <v>5</v>
      </c>
      <c r="J35" s="244"/>
      <c r="K35" s="106" t="s">
        <v>6</v>
      </c>
      <c r="L35" s="136" t="s">
        <v>78</v>
      </c>
      <c r="M35" s="137" t="s">
        <v>93</v>
      </c>
      <c r="N35" s="74"/>
      <c r="O35" s="8"/>
      <c r="P35" s="6" t="s">
        <v>31</v>
      </c>
      <c r="Q35" s="6" t="s">
        <v>33</v>
      </c>
      <c r="R35" s="6">
        <v>6</v>
      </c>
      <c r="S35" s="31" t="s">
        <v>5</v>
      </c>
      <c r="T35" s="277"/>
      <c r="U35" s="43" t="str">
        <f t="shared" si="0"/>
        <v>3位-6位</v>
      </c>
      <c r="V35" s="136" t="s">
        <v>78</v>
      </c>
      <c r="W35" s="137" t="s">
        <v>91</v>
      </c>
      <c r="Y35" s="27"/>
      <c r="Z35" s="27"/>
      <c r="AA35" s="27"/>
      <c r="AD35" s="6" t="s">
        <v>39</v>
      </c>
      <c r="AE35" s="6" t="s">
        <v>33</v>
      </c>
      <c r="AF35" s="6">
        <v>4</v>
      </c>
      <c r="AG35" s="31" t="s">
        <v>5</v>
      </c>
      <c r="AH35" s="279"/>
      <c r="AI35" s="43" t="str">
        <f t="shared" si="1"/>
        <v>F-4位</v>
      </c>
      <c r="AJ35" s="136" t="s">
        <v>78</v>
      </c>
      <c r="AK35" s="137" t="s">
        <v>94</v>
      </c>
      <c r="AN35" s="177"/>
      <c r="AO35" s="172" t="s">
        <v>78</v>
      </c>
      <c r="AP35" s="137" t="s">
        <v>94</v>
      </c>
      <c r="AQ35" s="8"/>
      <c r="AR35" s="53"/>
      <c r="AT35" s="8"/>
      <c r="AU35" s="297"/>
      <c r="AV35" s="237" t="s">
        <v>101</v>
      </c>
      <c r="AW35" s="238"/>
      <c r="AX35" s="281"/>
      <c r="AY35" s="248"/>
      <c r="AZ35" s="283"/>
      <c r="BA35" s="220" t="s">
        <v>127</v>
      </c>
      <c r="BB35" s="190" t="s">
        <v>99</v>
      </c>
      <c r="BC35" s="82"/>
      <c r="BD35" s="248"/>
      <c r="BE35" s="285"/>
      <c r="BF35" s="189" t="s">
        <v>127</v>
      </c>
      <c r="BG35" s="190" t="s">
        <v>98</v>
      </c>
      <c r="BH35" s="9"/>
    </row>
    <row r="36" spans="1:68" ht="21" customHeight="1" thickTop="1" thickBot="1" x14ac:dyDescent="0.25">
      <c r="A36" s="6">
        <v>31</v>
      </c>
      <c r="B36" s="275"/>
      <c r="C36" s="118" t="s">
        <v>42</v>
      </c>
      <c r="D36" s="117" t="s">
        <v>134</v>
      </c>
      <c r="F36" s="6" t="s">
        <v>19</v>
      </c>
      <c r="G36" s="6" t="s">
        <v>33</v>
      </c>
      <c r="H36" s="6">
        <v>4</v>
      </c>
      <c r="I36" s="31" t="s">
        <v>5</v>
      </c>
      <c r="J36" s="244"/>
      <c r="K36" s="106" t="s">
        <v>19</v>
      </c>
      <c r="L36" s="136" t="s">
        <v>78</v>
      </c>
      <c r="M36" s="137" t="s">
        <v>95</v>
      </c>
      <c r="N36" s="27"/>
      <c r="O36" s="8"/>
      <c r="P36" s="6" t="s">
        <v>32</v>
      </c>
      <c r="Q36" s="6" t="s">
        <v>33</v>
      </c>
      <c r="R36" s="6">
        <v>1</v>
      </c>
      <c r="S36" s="31" t="s">
        <v>5</v>
      </c>
      <c r="T36" s="277"/>
      <c r="U36" s="43" t="str">
        <f t="shared" si="0"/>
        <v>4位-1位</v>
      </c>
      <c r="V36" s="118" t="s">
        <v>42</v>
      </c>
      <c r="W36" s="117" t="s">
        <v>49</v>
      </c>
      <c r="Y36" s="74"/>
      <c r="Z36" s="74"/>
      <c r="AA36" s="74"/>
      <c r="AD36" s="6" t="s">
        <v>40</v>
      </c>
      <c r="AE36" s="6" t="s">
        <v>33</v>
      </c>
      <c r="AF36" s="6">
        <v>4</v>
      </c>
      <c r="AG36" s="31" t="s">
        <v>5</v>
      </c>
      <c r="AH36" s="279"/>
      <c r="AI36" s="43" t="str">
        <f t="shared" si="1"/>
        <v>G-4位</v>
      </c>
      <c r="AJ36" s="136" t="s">
        <v>78</v>
      </c>
      <c r="AK36" s="137" t="s">
        <v>95</v>
      </c>
      <c r="AN36" s="177"/>
      <c r="AO36" s="160" t="s">
        <v>24</v>
      </c>
      <c r="AP36" s="117" t="str">
        <f>[1]結果!$D$117</f>
        <v>加地脩人</v>
      </c>
      <c r="AQ36" s="8"/>
      <c r="AR36" s="53"/>
      <c r="AT36" s="8"/>
      <c r="AU36" s="255" t="s">
        <v>38</v>
      </c>
      <c r="AV36" s="185" t="s">
        <v>24</v>
      </c>
      <c r="AW36" s="186" t="str">
        <f>[1]結果!$D$117</f>
        <v>加地脩人</v>
      </c>
      <c r="AX36" s="267" t="s">
        <v>29</v>
      </c>
      <c r="AY36" s="181"/>
      <c r="AZ36" s="182"/>
      <c r="BA36" s="96"/>
      <c r="BB36" s="183"/>
      <c r="BC36" s="82"/>
      <c r="BD36" s="261" t="s">
        <v>38</v>
      </c>
      <c r="BE36" s="289" t="s">
        <v>29</v>
      </c>
      <c r="BF36" s="185" t="s">
        <v>24</v>
      </c>
      <c r="BG36" s="186" t="str">
        <f>[1]結果!$D$136</f>
        <v>山内蓮翔</v>
      </c>
      <c r="BH36" s="5" t="s">
        <v>45</v>
      </c>
    </row>
    <row r="37" spans="1:68" ht="21" customHeight="1" thickBot="1" x14ac:dyDescent="0.25">
      <c r="A37" s="6">
        <v>32</v>
      </c>
      <c r="B37" s="275"/>
      <c r="C37" s="118" t="s">
        <v>24</v>
      </c>
      <c r="D37" s="117" t="s">
        <v>82</v>
      </c>
      <c r="F37" s="6" t="s">
        <v>25</v>
      </c>
      <c r="G37" s="6" t="s">
        <v>33</v>
      </c>
      <c r="H37" s="6">
        <v>4</v>
      </c>
      <c r="I37" s="31" t="s">
        <v>5</v>
      </c>
      <c r="J37" s="244"/>
      <c r="K37" s="106" t="s">
        <v>25</v>
      </c>
      <c r="L37" s="136" t="s">
        <v>78</v>
      </c>
      <c r="M37" s="137" t="s">
        <v>94</v>
      </c>
      <c r="N37" s="74"/>
      <c r="O37" s="8"/>
      <c r="P37" s="6" t="s">
        <v>32</v>
      </c>
      <c r="Q37" s="6" t="s">
        <v>33</v>
      </c>
      <c r="R37" s="6">
        <v>5</v>
      </c>
      <c r="S37" s="31" t="s">
        <v>5</v>
      </c>
      <c r="T37" s="277"/>
      <c r="U37" s="46" t="str">
        <f t="shared" si="0"/>
        <v>4位-5位</v>
      </c>
      <c r="V37" s="122" t="s">
        <v>24</v>
      </c>
      <c r="W37" s="129" t="str">
        <f>[1]結果!$D$117</f>
        <v>加地脩人</v>
      </c>
      <c r="Y37" s="27"/>
      <c r="Z37" s="27"/>
      <c r="AA37" s="27"/>
      <c r="AD37" s="6" t="s">
        <v>41</v>
      </c>
      <c r="AE37" s="6" t="s">
        <v>33</v>
      </c>
      <c r="AF37" s="6">
        <v>4</v>
      </c>
      <c r="AG37" s="31" t="s">
        <v>5</v>
      </c>
      <c r="AH37" s="280"/>
      <c r="AI37" s="44" t="str">
        <f t="shared" si="1"/>
        <v>H-4位</v>
      </c>
      <c r="AJ37" s="122" t="s">
        <v>24</v>
      </c>
      <c r="AK37" s="129" t="str">
        <f>[1]結果!$D$117</f>
        <v>加地脩人</v>
      </c>
      <c r="AN37" s="179"/>
      <c r="AO37" s="168" t="s">
        <v>78</v>
      </c>
      <c r="AP37" s="143" t="s">
        <v>95</v>
      </c>
      <c r="AQ37" s="8"/>
      <c r="AR37" s="53"/>
      <c r="AT37" s="8"/>
      <c r="AU37" s="256"/>
      <c r="AV37" s="239" t="s">
        <v>72</v>
      </c>
      <c r="AW37" s="234"/>
      <c r="AX37" s="267"/>
      <c r="AY37" s="104"/>
      <c r="AZ37" s="184"/>
      <c r="BA37" s="4"/>
      <c r="BB37" s="4"/>
      <c r="BC37" s="82"/>
      <c r="BD37" s="262"/>
      <c r="BE37" s="290"/>
      <c r="BF37" s="269" t="s">
        <v>86</v>
      </c>
      <c r="BG37" s="270"/>
      <c r="BH37" s="5" t="s">
        <v>45</v>
      </c>
    </row>
    <row r="38" spans="1:68" ht="21" customHeight="1" thickTop="1" thickBot="1" x14ac:dyDescent="0.25">
      <c r="A38" s="6">
        <v>33</v>
      </c>
      <c r="B38" s="276"/>
      <c r="C38" s="132" t="s">
        <v>132</v>
      </c>
      <c r="D38" s="133" t="s">
        <v>131</v>
      </c>
      <c r="F38" s="6" t="s">
        <v>26</v>
      </c>
      <c r="G38" s="6" t="s">
        <v>33</v>
      </c>
      <c r="H38" s="6">
        <v>4</v>
      </c>
      <c r="I38" s="31" t="s">
        <v>5</v>
      </c>
      <c r="J38" s="244"/>
      <c r="K38" s="106" t="s">
        <v>26</v>
      </c>
      <c r="L38" s="124" t="s">
        <v>88</v>
      </c>
      <c r="M38" s="130" t="s">
        <v>90</v>
      </c>
      <c r="N38" s="27"/>
      <c r="O38" s="8"/>
      <c r="P38" s="6" t="s">
        <v>32</v>
      </c>
      <c r="Q38" s="6" t="s">
        <v>33</v>
      </c>
      <c r="R38" s="6">
        <v>6</v>
      </c>
      <c r="S38" s="31" t="s">
        <v>5</v>
      </c>
      <c r="T38" s="271" t="s">
        <v>83</v>
      </c>
      <c r="U38" s="39" t="str">
        <f t="shared" si="0"/>
        <v>4位-6位</v>
      </c>
      <c r="V38" s="141" t="s">
        <v>24</v>
      </c>
      <c r="W38" s="116" t="str">
        <f>[1]結果!$D$136</f>
        <v>山内蓮翔</v>
      </c>
      <c r="Y38" s="27"/>
      <c r="Z38" s="27"/>
      <c r="AA38" s="27"/>
      <c r="AD38" s="6"/>
      <c r="AE38" s="6"/>
      <c r="AF38" s="6"/>
      <c r="AG38" s="101"/>
      <c r="AH38" s="104"/>
      <c r="AI38" s="102"/>
      <c r="AJ38" s="92"/>
      <c r="AK38" s="27"/>
      <c r="AN38" s="175"/>
      <c r="AO38" s="174" t="s">
        <v>136</v>
      </c>
      <c r="AP38" s="161" t="s">
        <v>135</v>
      </c>
      <c r="AQ38" s="8"/>
      <c r="AR38" s="53"/>
      <c r="AT38" s="8"/>
      <c r="AU38" s="256"/>
      <c r="AV38" s="193" t="s">
        <v>24</v>
      </c>
      <c r="AW38" s="194" t="s">
        <v>82</v>
      </c>
      <c r="AX38" s="267" t="s">
        <v>30</v>
      </c>
      <c r="AY38" s="104"/>
      <c r="AZ38" s="184"/>
      <c r="BA38" s="97"/>
      <c r="BB38" s="8"/>
      <c r="BC38" s="82"/>
      <c r="BD38" s="262"/>
      <c r="BE38" s="260" t="s">
        <v>30</v>
      </c>
      <c r="BF38" s="208" t="s">
        <v>16</v>
      </c>
      <c r="BG38" s="194" t="s">
        <v>76</v>
      </c>
      <c r="BH38" s="5" t="s">
        <v>45</v>
      </c>
    </row>
    <row r="39" spans="1:68" ht="21" customHeight="1" thickTop="1" thickBot="1" x14ac:dyDescent="0.25">
      <c r="A39" s="6">
        <v>34</v>
      </c>
      <c r="B39" s="264" t="s">
        <v>84</v>
      </c>
      <c r="C39" s="134" t="s">
        <v>75</v>
      </c>
      <c r="D39" s="135" t="s">
        <v>64</v>
      </c>
      <c r="F39" s="6" t="s">
        <v>27</v>
      </c>
      <c r="G39" s="6" t="s">
        <v>33</v>
      </c>
      <c r="H39" s="6">
        <v>4</v>
      </c>
      <c r="I39" s="31" t="s">
        <v>5</v>
      </c>
      <c r="J39" s="244"/>
      <c r="K39" s="106" t="s">
        <v>27</v>
      </c>
      <c r="L39" s="118" t="s">
        <v>24</v>
      </c>
      <c r="M39" s="117" t="str">
        <f>[1]結果!$D$136</f>
        <v>山内蓮翔</v>
      </c>
      <c r="N39" s="74"/>
      <c r="O39" s="38"/>
      <c r="P39" s="6" t="s">
        <v>32</v>
      </c>
      <c r="Q39" s="6" t="s">
        <v>33</v>
      </c>
      <c r="R39" s="6">
        <v>7</v>
      </c>
      <c r="S39" s="31" t="s">
        <v>5</v>
      </c>
      <c r="T39" s="272"/>
      <c r="U39" s="40" t="str">
        <f t="shared" si="0"/>
        <v>4位-7位</v>
      </c>
      <c r="V39" s="123" t="s">
        <v>16</v>
      </c>
      <c r="W39" s="117" t="s">
        <v>77</v>
      </c>
      <c r="Y39" s="27"/>
      <c r="Z39" s="27"/>
      <c r="AA39" s="27"/>
      <c r="AD39" s="6"/>
      <c r="AE39" s="6"/>
      <c r="AF39" s="6"/>
      <c r="AG39" s="101"/>
      <c r="AH39" s="104"/>
      <c r="AI39" s="102"/>
      <c r="AJ39" s="83"/>
      <c r="AK39" s="74"/>
      <c r="AN39" s="177"/>
      <c r="AO39" s="160" t="s">
        <v>24</v>
      </c>
      <c r="AP39" s="117" t="str">
        <f>[1]結果!$D$136</f>
        <v>山内蓮翔</v>
      </c>
      <c r="AQ39" s="8"/>
      <c r="AR39" s="53"/>
      <c r="AT39" s="8"/>
      <c r="AU39" s="256"/>
      <c r="AV39" s="197" t="s">
        <v>78</v>
      </c>
      <c r="AW39" s="198" t="s">
        <v>94</v>
      </c>
      <c r="AX39" s="267"/>
      <c r="AY39" s="104"/>
      <c r="AZ39" s="184"/>
      <c r="BA39" s="98"/>
      <c r="BB39" s="38"/>
      <c r="BC39" s="82"/>
      <c r="BD39" s="262"/>
      <c r="BE39" s="260"/>
      <c r="BF39" s="239" t="s">
        <v>71</v>
      </c>
      <c r="BG39" s="234"/>
      <c r="BH39" s="5" t="s">
        <v>45</v>
      </c>
    </row>
    <row r="40" spans="1:68" ht="21" customHeight="1" thickBot="1" x14ac:dyDescent="0.25">
      <c r="A40" s="6">
        <v>35</v>
      </c>
      <c r="B40" s="265"/>
      <c r="C40" s="118" t="s">
        <v>23</v>
      </c>
      <c r="D40" s="117" t="s">
        <v>68</v>
      </c>
      <c r="F40" s="6" t="s">
        <v>28</v>
      </c>
      <c r="G40" s="6" t="s">
        <v>33</v>
      </c>
      <c r="H40" s="6">
        <v>4</v>
      </c>
      <c r="I40" s="31" t="s">
        <v>5</v>
      </c>
      <c r="J40" s="244"/>
      <c r="K40" s="106" t="s">
        <v>28</v>
      </c>
      <c r="L40" s="118" t="s">
        <v>24</v>
      </c>
      <c r="M40" s="117" t="s">
        <v>82</v>
      </c>
      <c r="N40" s="74"/>
      <c r="O40" s="8"/>
      <c r="P40" s="6" t="s">
        <v>32</v>
      </c>
      <c r="Q40" s="6" t="s">
        <v>33</v>
      </c>
      <c r="R40" s="6">
        <v>8</v>
      </c>
      <c r="S40" s="31" t="s">
        <v>5</v>
      </c>
      <c r="T40" s="272"/>
      <c r="U40" s="40" t="str">
        <f t="shared" si="0"/>
        <v>4位-8位</v>
      </c>
      <c r="V40" s="124" t="s">
        <v>88</v>
      </c>
      <c r="W40" s="130" t="s">
        <v>90</v>
      </c>
      <c r="Y40" s="74"/>
      <c r="Z40" s="74"/>
      <c r="AA40" s="74"/>
      <c r="AD40" s="6"/>
      <c r="AE40" s="6"/>
      <c r="AF40" s="6"/>
      <c r="AG40" s="101"/>
      <c r="AH40" s="104"/>
      <c r="AI40" s="102"/>
      <c r="AJ40" s="92"/>
      <c r="AK40" s="27"/>
      <c r="AN40" s="177"/>
      <c r="AO40" s="160" t="s">
        <v>24</v>
      </c>
      <c r="AP40" s="117" t="s">
        <v>82</v>
      </c>
      <c r="AQ40" s="8"/>
      <c r="AR40" s="53"/>
      <c r="AS40"/>
      <c r="AT40" s="8"/>
      <c r="AU40" s="256"/>
      <c r="AV40" s="208" t="s">
        <v>16</v>
      </c>
      <c r="AW40" s="194" t="s">
        <v>76</v>
      </c>
      <c r="AX40" s="267" t="s">
        <v>29</v>
      </c>
      <c r="AY40" s="104"/>
      <c r="AZ40" s="184"/>
      <c r="BA40" s="97"/>
      <c r="BB40" s="8"/>
      <c r="BC40" s="82"/>
      <c r="BD40" s="262"/>
      <c r="BE40" s="260" t="s">
        <v>31</v>
      </c>
      <c r="BF40" s="199" t="s">
        <v>88</v>
      </c>
      <c r="BG40" s="200" t="s">
        <v>90</v>
      </c>
      <c r="BH40" s="268" t="s">
        <v>45</v>
      </c>
    </row>
    <row r="41" spans="1:68" ht="21" customHeight="1" thickBot="1" x14ac:dyDescent="0.25">
      <c r="A41" s="6">
        <v>36</v>
      </c>
      <c r="B41" s="265"/>
      <c r="C41" s="123" t="s">
        <v>16</v>
      </c>
      <c r="D41" s="117" t="s">
        <v>77</v>
      </c>
      <c r="F41" s="6" t="s">
        <v>84</v>
      </c>
      <c r="G41" s="6" t="s">
        <v>33</v>
      </c>
      <c r="H41" s="6">
        <v>4</v>
      </c>
      <c r="I41" s="31" t="s">
        <v>5</v>
      </c>
      <c r="J41" s="244"/>
      <c r="K41" s="106" t="s">
        <v>84</v>
      </c>
      <c r="L41" s="118" t="s">
        <v>42</v>
      </c>
      <c r="M41" s="117" t="s">
        <v>49</v>
      </c>
      <c r="N41" s="27"/>
      <c r="O41" s="8"/>
      <c r="P41" s="6" t="s">
        <v>32</v>
      </c>
      <c r="Q41" s="6" t="s">
        <v>33</v>
      </c>
      <c r="R41" s="6">
        <v>9</v>
      </c>
      <c r="S41" s="31" t="s">
        <v>5</v>
      </c>
      <c r="T41" s="272"/>
      <c r="U41" s="40" t="str">
        <f t="shared" si="0"/>
        <v>4位-9位</v>
      </c>
      <c r="V41" s="123" t="s">
        <v>16</v>
      </c>
      <c r="W41" s="117" t="s">
        <v>76</v>
      </c>
      <c r="Y41" s="27"/>
      <c r="Z41" s="27"/>
      <c r="AA41" s="105"/>
      <c r="AB41" s="109" t="s">
        <v>105</v>
      </c>
      <c r="AC41" s="93"/>
      <c r="AD41" s="6"/>
      <c r="AE41" s="6"/>
      <c r="AF41" s="6"/>
      <c r="AG41" s="101"/>
      <c r="AH41" s="104"/>
      <c r="AI41" s="102"/>
      <c r="AJ41" s="92"/>
      <c r="AK41" s="27"/>
      <c r="AN41" s="177"/>
      <c r="AO41" s="165" t="s">
        <v>88</v>
      </c>
      <c r="AP41" s="130" t="s">
        <v>90</v>
      </c>
      <c r="AQ41" s="8"/>
      <c r="AR41" s="53"/>
      <c r="AS41"/>
      <c r="AT41" s="8"/>
      <c r="AU41" s="256"/>
      <c r="AV41" s="239" t="s">
        <v>71</v>
      </c>
      <c r="AW41" s="234"/>
      <c r="AX41" s="267"/>
      <c r="AY41" s="104"/>
      <c r="AZ41" s="184"/>
      <c r="BA41" s="4"/>
      <c r="BB41" s="4"/>
      <c r="BC41" s="82"/>
      <c r="BD41" s="262"/>
      <c r="BE41" s="260"/>
      <c r="BF41" s="197" t="s">
        <v>78</v>
      </c>
      <c r="BG41" s="198" t="s">
        <v>92</v>
      </c>
      <c r="BH41" s="268"/>
    </row>
    <row r="42" spans="1:68" ht="21" customHeight="1" thickBot="1" x14ac:dyDescent="0.25">
      <c r="A42" s="6">
        <v>37</v>
      </c>
      <c r="B42" s="265"/>
      <c r="C42" s="118" t="s">
        <v>42</v>
      </c>
      <c r="D42" s="117" t="s">
        <v>49</v>
      </c>
      <c r="F42" s="6" t="s">
        <v>84</v>
      </c>
      <c r="G42" s="6" t="s">
        <v>33</v>
      </c>
      <c r="H42" s="6">
        <v>5</v>
      </c>
      <c r="I42" s="31" t="s">
        <v>5</v>
      </c>
      <c r="J42" s="244"/>
      <c r="K42" s="106" t="s">
        <v>84</v>
      </c>
      <c r="L42" s="123" t="s">
        <v>16</v>
      </c>
      <c r="M42" s="117" t="s">
        <v>77</v>
      </c>
      <c r="N42" s="27"/>
      <c r="O42" s="8"/>
      <c r="P42" s="6" t="s">
        <v>104</v>
      </c>
      <c r="Q42" s="6" t="s">
        <v>33</v>
      </c>
      <c r="R42" s="6">
        <v>1</v>
      </c>
      <c r="S42" s="31" t="s">
        <v>5</v>
      </c>
      <c r="T42" s="272"/>
      <c r="U42" s="40" t="str">
        <f t="shared" si="0"/>
        <v>5位-1位</v>
      </c>
      <c r="V42" s="118" t="s">
        <v>24</v>
      </c>
      <c r="W42" s="117" t="s">
        <v>82</v>
      </c>
      <c r="Y42" s="27"/>
      <c r="Z42" s="27"/>
      <c r="AA42" s="27"/>
      <c r="AD42" s="6"/>
      <c r="AE42" s="6"/>
      <c r="AF42" s="6"/>
      <c r="AG42" s="101"/>
      <c r="AH42" s="103"/>
      <c r="AI42" s="102"/>
      <c r="AJ42" s="92"/>
      <c r="AK42" s="27"/>
      <c r="AN42" s="177"/>
      <c r="AO42" s="167" t="s">
        <v>16</v>
      </c>
      <c r="AP42" s="117" t="s">
        <v>76</v>
      </c>
      <c r="AQ42" s="8"/>
      <c r="AR42" s="53"/>
      <c r="AS42"/>
      <c r="AT42" s="8"/>
      <c r="AU42" s="256"/>
      <c r="AV42" s="208" t="s">
        <v>16</v>
      </c>
      <c r="AW42" s="194" t="s">
        <v>77</v>
      </c>
      <c r="AX42" s="267" t="s">
        <v>30</v>
      </c>
      <c r="AY42" s="104"/>
      <c r="AZ42" s="184"/>
      <c r="BA42" s="97"/>
      <c r="BB42" s="8"/>
      <c r="BC42" s="82"/>
      <c r="BD42" s="262"/>
      <c r="BE42" s="260" t="s">
        <v>32</v>
      </c>
      <c r="BF42" s="193" t="s">
        <v>24</v>
      </c>
      <c r="BG42" s="194" t="str">
        <f>[1]結果!$D$117</f>
        <v>加地脩人</v>
      </c>
      <c r="BH42" s="9"/>
    </row>
    <row r="43" spans="1:68" ht="21" customHeight="1" thickBot="1" x14ac:dyDescent="0.25">
      <c r="A43" s="6">
        <v>38</v>
      </c>
      <c r="B43" s="266"/>
      <c r="C43" s="126" t="s">
        <v>79</v>
      </c>
      <c r="D43" s="131" t="s">
        <v>80</v>
      </c>
      <c r="F43" s="6" t="s">
        <v>84</v>
      </c>
      <c r="G43" s="6" t="s">
        <v>33</v>
      </c>
      <c r="H43" s="6">
        <v>5</v>
      </c>
      <c r="I43" s="31" t="s">
        <v>5</v>
      </c>
      <c r="J43" s="245"/>
      <c r="K43" s="108"/>
      <c r="L43" s="148"/>
      <c r="M43" s="149"/>
      <c r="N43" s="27"/>
      <c r="O43" s="8"/>
      <c r="P43" s="6" t="s">
        <v>104</v>
      </c>
      <c r="Q43" s="6" t="s">
        <v>33</v>
      </c>
      <c r="R43" s="6">
        <v>2</v>
      </c>
      <c r="S43" s="31" t="s">
        <v>5</v>
      </c>
      <c r="T43" s="273"/>
      <c r="U43" s="78" t="str">
        <f t="shared" si="0"/>
        <v>5位-2位</v>
      </c>
      <c r="V43" s="148" t="s">
        <v>136</v>
      </c>
      <c r="W43" s="149" t="s">
        <v>135</v>
      </c>
      <c r="Y43" s="27"/>
      <c r="Z43" s="27"/>
      <c r="AA43" s="27"/>
      <c r="AD43" s="6"/>
      <c r="AE43" s="6"/>
      <c r="AF43" s="6"/>
      <c r="AG43" s="101"/>
      <c r="AH43" s="104"/>
      <c r="AI43" s="102"/>
      <c r="AJ43" s="92"/>
      <c r="AK43" s="27"/>
      <c r="AN43" s="179"/>
      <c r="AO43" s="180" t="s">
        <v>16</v>
      </c>
      <c r="AP43" s="129" t="s">
        <v>77</v>
      </c>
      <c r="AQ43" s="8"/>
      <c r="AR43" s="53"/>
      <c r="AT43" s="8"/>
      <c r="AU43" s="256"/>
      <c r="AV43" s="197" t="s">
        <v>78</v>
      </c>
      <c r="AW43" s="198" t="s">
        <v>93</v>
      </c>
      <c r="AX43" s="267"/>
      <c r="AY43" s="104"/>
      <c r="AZ43" s="184"/>
      <c r="BA43" s="4"/>
      <c r="BB43" s="4"/>
      <c r="BC43" s="82"/>
      <c r="BD43" s="262"/>
      <c r="BE43" s="260"/>
      <c r="BF43" s="239" t="s">
        <v>72</v>
      </c>
      <c r="BG43" s="234"/>
      <c r="BH43" s="9"/>
    </row>
    <row r="44" spans="1:68" ht="21" customHeight="1" thickTop="1" thickBot="1" x14ac:dyDescent="0.25">
      <c r="F44" s="6"/>
      <c r="O44" s="8"/>
      <c r="AQ44" s="8"/>
      <c r="AR44" s="53"/>
      <c r="AT44" s="8"/>
      <c r="AU44" s="256"/>
      <c r="AV44" s="193" t="s">
        <v>24</v>
      </c>
      <c r="AW44" s="194" t="str">
        <f>[1]結果!$D$136</f>
        <v>山内蓮翔</v>
      </c>
      <c r="AX44" s="82"/>
      <c r="AY44" s="104"/>
      <c r="AZ44" s="184"/>
      <c r="BA44" s="97"/>
      <c r="BB44" s="8"/>
      <c r="BC44" s="82"/>
      <c r="BD44" s="262"/>
      <c r="BE44" s="260" t="s">
        <v>104</v>
      </c>
      <c r="BF44" s="235" t="s">
        <v>102</v>
      </c>
      <c r="BG44" s="236"/>
      <c r="BH44" s="5"/>
    </row>
    <row r="45" spans="1:68" ht="21" customHeight="1" thickBot="1" x14ac:dyDescent="0.25">
      <c r="C45" s="77" t="s">
        <v>18</v>
      </c>
      <c r="D45" s="249">
        <f>6*8+10</f>
        <v>58</v>
      </c>
      <c r="E45" s="249"/>
      <c r="F45" s="249"/>
      <c r="G45" s="249"/>
      <c r="H45" s="249"/>
      <c r="I45" s="249"/>
      <c r="J45" s="249"/>
      <c r="K45" s="249"/>
      <c r="L45" s="48"/>
      <c r="M45" s="48"/>
      <c r="N45" s="48"/>
      <c r="O45" s="8"/>
      <c r="P45" s="33"/>
      <c r="Q45" s="33"/>
      <c r="R45" s="33"/>
      <c r="S45" s="99"/>
      <c r="U45" s="77" t="s">
        <v>18</v>
      </c>
      <c r="V45" s="250">
        <f>8*6+15</f>
        <v>63</v>
      </c>
      <c r="W45" s="250"/>
      <c r="X45" s="250"/>
      <c r="Y45" s="250"/>
      <c r="Z45" s="48"/>
      <c r="AA45" s="48"/>
      <c r="AB45" s="33"/>
      <c r="AC45" s="33"/>
      <c r="AD45" s="32"/>
      <c r="AE45" s="32"/>
      <c r="AF45" s="32"/>
      <c r="AG45" s="31"/>
      <c r="AI45" s="77" t="s">
        <v>18</v>
      </c>
      <c r="AJ45" s="250">
        <f>8*6</f>
        <v>48</v>
      </c>
      <c r="AK45" s="250"/>
      <c r="AL45" s="250"/>
      <c r="AM45" s="250"/>
      <c r="AQ45" s="8"/>
      <c r="AR45" s="53"/>
      <c r="AT45" s="8"/>
      <c r="AU45" s="256"/>
      <c r="AV45" s="239" t="s">
        <v>86</v>
      </c>
      <c r="AW45" s="234"/>
      <c r="AX45" s="82"/>
      <c r="AY45" s="104"/>
      <c r="AZ45" s="184"/>
      <c r="BA45" s="4"/>
      <c r="BB45" s="4"/>
      <c r="BC45" s="82"/>
      <c r="BD45" s="262"/>
      <c r="BE45" s="260"/>
      <c r="BF45" s="197" t="s">
        <v>78</v>
      </c>
      <c r="BG45" s="198" t="s">
        <v>95</v>
      </c>
      <c r="BH45" s="5"/>
    </row>
    <row r="46" spans="1:68" ht="21" customHeight="1" thickBot="1" x14ac:dyDescent="0.4">
      <c r="A46" s="17"/>
      <c r="B46" s="7"/>
      <c r="C46" s="77" t="s">
        <v>4</v>
      </c>
      <c r="D46" s="251">
        <v>6</v>
      </c>
      <c r="E46" s="251"/>
      <c r="F46" s="6"/>
      <c r="K46" s="1"/>
      <c r="L46" s="66"/>
      <c r="M46" s="66"/>
      <c r="N46" s="66"/>
      <c r="O46" s="8"/>
      <c r="T46" s="1"/>
      <c r="U46" s="77" t="s">
        <v>4</v>
      </c>
      <c r="V46" s="251">
        <v>6</v>
      </c>
      <c r="W46" s="251"/>
      <c r="X46" s="71"/>
      <c r="Y46" s="71"/>
      <c r="Z46" s="71"/>
      <c r="AA46" s="71"/>
      <c r="AC46" s="34"/>
      <c r="AH46" s="16"/>
      <c r="AI46" s="77" t="s">
        <v>4</v>
      </c>
      <c r="AJ46" s="251">
        <v>6</v>
      </c>
      <c r="AK46" s="251"/>
      <c r="AL46" s="19"/>
      <c r="AM46" s="7"/>
      <c r="AN46" s="1"/>
      <c r="AO46" s="15"/>
      <c r="AP46" s="15"/>
      <c r="AQ46" s="8"/>
      <c r="AR46" s="53"/>
      <c r="AT46" s="8"/>
      <c r="AU46" s="256"/>
      <c r="AV46" s="199" t="s">
        <v>88</v>
      </c>
      <c r="AW46" s="200" t="s">
        <v>90</v>
      </c>
      <c r="AX46" s="82"/>
      <c r="AY46" s="104"/>
      <c r="AZ46" s="184"/>
      <c r="BA46" s="97"/>
      <c r="BB46" s="8"/>
      <c r="BC46" s="82"/>
      <c r="BD46" s="262"/>
      <c r="BE46" s="260" t="s">
        <v>130</v>
      </c>
      <c r="BF46" s="193" t="s">
        <v>24</v>
      </c>
      <c r="BG46" s="194" t="s">
        <v>82</v>
      </c>
      <c r="BH46" s="5"/>
      <c r="BJ46" s="10"/>
      <c r="BK46" s="10"/>
      <c r="BL46" s="10"/>
      <c r="BM46" s="10"/>
      <c r="BN46" s="10"/>
      <c r="BO46" s="10"/>
      <c r="BP46" s="10"/>
    </row>
    <row r="47" spans="1:68" ht="21" customHeight="1" thickBot="1" x14ac:dyDescent="0.4">
      <c r="A47" s="2"/>
      <c r="B47" s="1"/>
      <c r="C47" s="77" t="s">
        <v>3</v>
      </c>
      <c r="D47" s="252">
        <v>5.9027777777777776E-3</v>
      </c>
      <c r="E47" s="252"/>
      <c r="K47" s="1"/>
      <c r="L47" s="66"/>
      <c r="M47" s="66"/>
      <c r="N47" s="66"/>
      <c r="O47" s="38"/>
      <c r="T47" s="1"/>
      <c r="U47" s="77" t="s">
        <v>3</v>
      </c>
      <c r="V47" s="252">
        <v>6.2500000000000003E-3</v>
      </c>
      <c r="W47" s="252"/>
      <c r="Y47" s="70"/>
      <c r="Z47" s="70"/>
      <c r="AA47" s="70"/>
      <c r="AC47" s="33"/>
      <c r="AH47" s="16"/>
      <c r="AI47" s="77" t="s">
        <v>2</v>
      </c>
      <c r="AJ47" s="252">
        <v>6.2500000000000003E-3</v>
      </c>
      <c r="AK47" s="252"/>
      <c r="AL47" s="1"/>
      <c r="AN47" s="7"/>
      <c r="AO47" s="15"/>
      <c r="AP47" s="15"/>
      <c r="AR47" s="53"/>
      <c r="AT47" s="8"/>
      <c r="AU47" s="256"/>
      <c r="AV47" s="197" t="s">
        <v>78</v>
      </c>
      <c r="AW47" s="198" t="s">
        <v>92</v>
      </c>
      <c r="AX47" s="82"/>
      <c r="AY47" s="104"/>
      <c r="AZ47" s="184"/>
      <c r="BA47" s="98"/>
      <c r="BB47" s="38"/>
      <c r="BC47" s="82"/>
      <c r="BD47" s="262"/>
      <c r="BE47" s="260"/>
      <c r="BF47" s="197" t="s">
        <v>78</v>
      </c>
      <c r="BG47" s="198" t="s">
        <v>94</v>
      </c>
      <c r="BH47" s="5"/>
      <c r="BI47" s="1"/>
      <c r="BJ47" s="10"/>
      <c r="BK47" s="10"/>
      <c r="BL47" s="10"/>
      <c r="BM47" s="10"/>
      <c r="BN47" s="10"/>
      <c r="BO47" s="10"/>
      <c r="BP47" s="10"/>
    </row>
    <row r="48" spans="1:68" ht="21" customHeight="1" thickBot="1" x14ac:dyDescent="0.4">
      <c r="A48" s="2"/>
      <c r="B48" s="1"/>
      <c r="C48" s="77" t="s">
        <v>2</v>
      </c>
      <c r="D48" s="253">
        <f>D46*D47</f>
        <v>3.5416666666666666E-2</v>
      </c>
      <c r="E48" s="253"/>
      <c r="F48" s="32"/>
      <c r="K48" s="1"/>
      <c r="L48" s="66"/>
      <c r="M48" s="66"/>
      <c r="N48" s="66"/>
      <c r="O48" s="38"/>
      <c r="P48" s="95"/>
      <c r="Q48" s="95"/>
      <c r="R48" s="95"/>
      <c r="S48" s="100"/>
      <c r="T48" s="1"/>
      <c r="U48" s="77" t="s">
        <v>2</v>
      </c>
      <c r="V48" s="254">
        <f>V46*V47</f>
        <v>3.7500000000000006E-2</v>
      </c>
      <c r="W48" s="254"/>
      <c r="Y48" s="72"/>
      <c r="Z48" s="72"/>
      <c r="AA48" s="72"/>
      <c r="AC48" s="33"/>
      <c r="AH48" s="16"/>
      <c r="AI48" s="77" t="s">
        <v>1</v>
      </c>
      <c r="AJ48" s="253">
        <f>AJ46*AJ47</f>
        <v>3.7500000000000006E-2</v>
      </c>
      <c r="AK48" s="253"/>
      <c r="AL48" s="1"/>
      <c r="AN48" s="7"/>
      <c r="AO48" s="15"/>
      <c r="AP48" s="15"/>
      <c r="AR48" s="53"/>
      <c r="AS48" s="10"/>
      <c r="AT48" s="8"/>
      <c r="AU48" s="256"/>
      <c r="AV48" s="235" t="s">
        <v>102</v>
      </c>
      <c r="AW48" s="236"/>
      <c r="AX48" s="82"/>
      <c r="AY48" s="104"/>
      <c r="AZ48" s="184"/>
      <c r="BA48" s="97"/>
      <c r="BB48" s="8"/>
      <c r="BC48" s="82"/>
      <c r="BD48" s="262"/>
      <c r="BE48" s="258" t="s">
        <v>137</v>
      </c>
      <c r="BF48" s="209" t="s">
        <v>16</v>
      </c>
      <c r="BG48" s="192" t="s">
        <v>77</v>
      </c>
      <c r="BH48" s="9"/>
      <c r="BI48" s="7"/>
      <c r="BJ48" s="10"/>
      <c r="BK48" s="10"/>
      <c r="BL48" s="10"/>
      <c r="BM48" s="10"/>
      <c r="BN48" s="10"/>
      <c r="BO48" s="10"/>
      <c r="BP48" s="10"/>
    </row>
    <row r="49" spans="1:68" ht="21" customHeight="1" thickBot="1" x14ac:dyDescent="0.4">
      <c r="A49" s="17"/>
      <c r="B49" s="7"/>
      <c r="C49" s="77" t="s">
        <v>1</v>
      </c>
      <c r="D49" s="241">
        <v>0.375</v>
      </c>
      <c r="E49" s="242"/>
      <c r="G49" s="6"/>
      <c r="H49" s="6"/>
      <c r="I49" s="31"/>
      <c r="J49" s="31"/>
      <c r="K49" s="7"/>
      <c r="L49" s="66"/>
      <c r="M49" s="66"/>
      <c r="N49" s="66"/>
      <c r="T49" s="7"/>
      <c r="U49" s="77" t="s">
        <v>1</v>
      </c>
      <c r="V49" s="241">
        <f>D50+V47*2</f>
        <v>0.42291666666666666</v>
      </c>
      <c r="W49" s="242"/>
      <c r="X49" s="6"/>
      <c r="Y49" s="70"/>
      <c r="Z49" s="70"/>
      <c r="AA49" s="70"/>
      <c r="AB49" s="6"/>
      <c r="AC49" s="33"/>
      <c r="AD49" s="6"/>
      <c r="AE49" s="6"/>
      <c r="AF49" s="6"/>
      <c r="AG49" s="31"/>
      <c r="AH49" s="16"/>
      <c r="AI49" s="77" t="s">
        <v>0</v>
      </c>
      <c r="AJ49" s="241">
        <f>V50+AJ47*2</f>
        <v>0.47291666666666671</v>
      </c>
      <c r="AK49" s="242"/>
      <c r="AL49" s="1"/>
      <c r="AM49" s="7"/>
      <c r="AQ49" s="52"/>
      <c r="AR49" s="53"/>
      <c r="AS49" s="1"/>
      <c r="AT49" s="8"/>
      <c r="AU49" s="257"/>
      <c r="AV49" s="187" t="s">
        <v>78</v>
      </c>
      <c r="AW49" s="188" t="s">
        <v>95</v>
      </c>
      <c r="AX49" s="82"/>
      <c r="AY49" s="104"/>
      <c r="AZ49" s="184"/>
      <c r="BA49" s="4"/>
      <c r="BB49" s="4"/>
      <c r="BC49" s="82"/>
      <c r="BD49" s="263"/>
      <c r="BE49" s="259"/>
      <c r="BF49" s="187" t="s">
        <v>78</v>
      </c>
      <c r="BG49" s="188" t="s">
        <v>93</v>
      </c>
      <c r="BH49" s="9"/>
      <c r="BI49" s="7"/>
    </row>
    <row r="50" spans="1:68" ht="19.95" customHeight="1" thickTop="1" x14ac:dyDescent="0.35">
      <c r="A50" s="17"/>
      <c r="B50" s="7"/>
      <c r="C50" s="77" t="s">
        <v>0</v>
      </c>
      <c r="D50" s="241">
        <f>D49+D48</f>
        <v>0.41041666666666665</v>
      </c>
      <c r="E50" s="242"/>
      <c r="G50" s="6"/>
      <c r="H50" s="6"/>
      <c r="I50" s="31"/>
      <c r="J50" s="31"/>
      <c r="K50" s="7"/>
      <c r="L50" s="66"/>
      <c r="M50" s="66"/>
      <c r="N50" s="66"/>
      <c r="O50" s="32"/>
      <c r="T50" s="7"/>
      <c r="U50" s="77" t="s">
        <v>0</v>
      </c>
      <c r="V50" s="241">
        <f>V49+V48</f>
        <v>0.4604166666666667</v>
      </c>
      <c r="W50" s="242"/>
      <c r="X50" s="6"/>
      <c r="Y50" s="70"/>
      <c r="Z50" s="70"/>
      <c r="AA50" s="70"/>
      <c r="AB50" s="6"/>
      <c r="AC50" s="33"/>
      <c r="AD50" s="6"/>
      <c r="AE50" s="6"/>
      <c r="AF50" s="6"/>
      <c r="AG50" s="31"/>
      <c r="AH50" s="16"/>
      <c r="AI50" s="3"/>
      <c r="AJ50" s="241">
        <f>AJ49+AJ48</f>
        <v>0.51041666666666674</v>
      </c>
      <c r="AK50" s="242"/>
      <c r="AL50" s="1"/>
      <c r="AM50" s="7"/>
      <c r="AQ50" s="52"/>
      <c r="AR50" s="53"/>
      <c r="AS50" s="36"/>
      <c r="AT50" s="8"/>
      <c r="AU50" s="9"/>
      <c r="AV50" s="228"/>
      <c r="AW50" s="229"/>
      <c r="AX50" s="229"/>
      <c r="AY50" s="228"/>
      <c r="AZ50" s="228"/>
      <c r="BA50" s="228"/>
      <c r="BB50" s="228"/>
      <c r="BC50" s="228"/>
      <c r="BD50" s="228"/>
      <c r="BE50" s="228"/>
      <c r="BF50" s="228"/>
      <c r="BH50" s="10"/>
      <c r="BI50" s="10"/>
      <c r="BJ50" s="10"/>
      <c r="BK50" s="10"/>
      <c r="BL50" s="10"/>
      <c r="BM50" s="10"/>
      <c r="BN50" s="10"/>
      <c r="BO50" s="10"/>
      <c r="BP50" s="10"/>
    </row>
    <row r="51" spans="1:68" ht="19.95" customHeight="1" x14ac:dyDescent="0.2">
      <c r="AQ51" s="52"/>
      <c r="AR51" s="53"/>
      <c r="AS51" s="7"/>
      <c r="AT51" s="6"/>
      <c r="AU51" s="249">
        <f>6*4+21</f>
        <v>45</v>
      </c>
      <c r="AV51" s="249"/>
      <c r="AW51" s="249"/>
      <c r="AX51" s="3"/>
      <c r="AY51" s="33"/>
      <c r="AZ51" s="77" t="s">
        <v>18</v>
      </c>
      <c r="BA51" s="250">
        <f>6*4</f>
        <v>24</v>
      </c>
      <c r="BB51" s="250"/>
      <c r="BC51" s="3"/>
      <c r="BD51" s="3"/>
      <c r="BF51" s="3"/>
      <c r="BG51" s="3"/>
      <c r="BH51" s="90"/>
      <c r="BI51" s="10"/>
      <c r="BJ51" s="10"/>
      <c r="BK51" s="10"/>
      <c r="BL51" s="10"/>
      <c r="BM51" s="10"/>
      <c r="BN51" s="10"/>
      <c r="BO51" s="10"/>
      <c r="BP51" s="10"/>
    </row>
    <row r="52" spans="1:68" ht="15.6" customHeight="1" x14ac:dyDescent="0.25"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52"/>
      <c r="AR52" s="53"/>
      <c r="AS52" s="230"/>
      <c r="AT52" s="6"/>
      <c r="AU52" s="251">
        <v>6</v>
      </c>
      <c r="AV52" s="251"/>
      <c r="AW52" s="3"/>
      <c r="AX52" s="3"/>
      <c r="AY52" s="84"/>
      <c r="AZ52" s="77" t="s">
        <v>4</v>
      </c>
      <c r="BA52" s="251">
        <v>6</v>
      </c>
      <c r="BB52" s="251"/>
      <c r="BC52" s="3"/>
      <c r="BD52" s="3"/>
      <c r="BF52" s="3"/>
      <c r="BG52" s="3"/>
      <c r="BH52" s="90"/>
      <c r="BI52" s="6"/>
    </row>
    <row r="53" spans="1:68" ht="16.95" customHeight="1" x14ac:dyDescent="0.2"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52"/>
      <c r="AR53" s="53"/>
      <c r="AS53" s="3"/>
      <c r="AT53" s="3"/>
      <c r="AU53" s="252">
        <v>8.3333333333333332E-3</v>
      </c>
      <c r="AV53" s="252"/>
      <c r="AW53" s="85"/>
      <c r="AX53" s="85"/>
      <c r="AY53" s="85"/>
      <c r="AZ53" s="77" t="s">
        <v>3</v>
      </c>
      <c r="BA53" s="252">
        <v>8.3333333333333332E-3</v>
      </c>
      <c r="BB53" s="252"/>
      <c r="BC53" s="85"/>
      <c r="BD53" s="85"/>
      <c r="BE53" s="85"/>
      <c r="BF53" s="85" t="s">
        <v>126</v>
      </c>
      <c r="BG53" s="86"/>
      <c r="BH53" s="91"/>
      <c r="BI53" s="6"/>
    </row>
    <row r="54" spans="1:68" ht="15" customHeight="1" x14ac:dyDescent="0.2"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48"/>
      <c r="AR54" s="53"/>
      <c r="AS54" s="3"/>
      <c r="AT54" s="3"/>
      <c r="AU54" s="253">
        <f>AU52*AU53</f>
        <v>0.05</v>
      </c>
      <c r="AV54" s="253"/>
      <c r="AW54" s="85"/>
      <c r="AX54" s="85"/>
      <c r="AY54" s="85"/>
      <c r="AZ54" s="77" t="s">
        <v>2</v>
      </c>
      <c r="BA54" s="254">
        <f>BA52*BA53</f>
        <v>0.05</v>
      </c>
      <c r="BB54" s="254"/>
      <c r="BC54" s="85"/>
      <c r="BD54" s="85"/>
      <c r="BE54" s="85"/>
      <c r="BF54" s="240">
        <f>D45+V45+AJ45+AU51+BA51</f>
        <v>238</v>
      </c>
      <c r="BG54" s="240"/>
      <c r="BH54" s="91"/>
      <c r="BI54" s="6"/>
    </row>
    <row r="55" spans="1:68" s="1" customFormat="1" ht="15" customHeight="1" x14ac:dyDescent="0.2">
      <c r="A55" s="3"/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10"/>
      <c r="AR55" s="52"/>
      <c r="AS55" s="3"/>
      <c r="AT55" s="33"/>
      <c r="AU55" s="241">
        <v>0.54166666666666663</v>
      </c>
      <c r="AV55" s="242"/>
      <c r="AW55" s="18"/>
      <c r="AX55" s="18"/>
      <c r="AY55" s="18"/>
      <c r="AZ55" s="77" t="s">
        <v>1</v>
      </c>
      <c r="BA55" s="241">
        <f>AU56+BA53*1</f>
        <v>0.6</v>
      </c>
      <c r="BB55" s="242"/>
      <c r="BC55" s="18"/>
      <c r="BD55" s="18"/>
      <c r="BE55" s="18"/>
      <c r="BF55" s="18"/>
      <c r="BG55" s="18"/>
      <c r="BH55" s="5"/>
      <c r="BI55" s="6"/>
    </row>
    <row r="56" spans="1:68" s="7" customFormat="1" ht="15" customHeight="1" x14ac:dyDescent="0.2">
      <c r="A56" s="3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10"/>
      <c r="AR56" s="52"/>
      <c r="AS56" s="3"/>
      <c r="AT56" s="33"/>
      <c r="AU56" s="241">
        <f>AU55+AU54</f>
        <v>0.59166666666666667</v>
      </c>
      <c r="AV56" s="242"/>
      <c r="AW56" s="18"/>
      <c r="AX56" s="18"/>
      <c r="AY56" s="18"/>
      <c r="AZ56" s="77" t="s">
        <v>0</v>
      </c>
      <c r="BA56" s="241">
        <f>BA55+BA54</f>
        <v>0.65</v>
      </c>
      <c r="BB56" s="242"/>
      <c r="BC56" s="18"/>
      <c r="BD56" s="18"/>
      <c r="BE56" s="18"/>
      <c r="BF56" s="18"/>
      <c r="BG56" s="18"/>
      <c r="BH56" s="5"/>
      <c r="BI56"/>
    </row>
    <row r="57" spans="1:68" s="7" customFormat="1" ht="15" customHeight="1" x14ac:dyDescent="0.2">
      <c r="A57" s="3"/>
      <c r="B57" s="3"/>
      <c r="C57" s="13"/>
      <c r="D57" s="13"/>
      <c r="E57" s="3"/>
      <c r="F57" s="3"/>
      <c r="G57" s="3"/>
      <c r="H57" s="3"/>
      <c r="I57" s="28"/>
      <c r="J57" s="28"/>
      <c r="K57" s="10"/>
      <c r="L57" s="10"/>
      <c r="M57" s="10"/>
      <c r="N57" s="10"/>
      <c r="O57" s="3"/>
      <c r="P57" s="3"/>
      <c r="Q57" s="3"/>
      <c r="R57" s="3"/>
      <c r="S57" s="28"/>
      <c r="T57" s="10"/>
      <c r="U57" s="1"/>
      <c r="V57" s="1"/>
      <c r="W57" s="1"/>
      <c r="X57" s="3"/>
      <c r="Y57" s="1"/>
      <c r="Z57" s="1"/>
      <c r="AA57" s="1"/>
      <c r="AB57" s="3"/>
      <c r="AC57" s="3"/>
      <c r="AD57" s="3"/>
      <c r="AE57" s="3"/>
      <c r="AF57" s="3"/>
      <c r="AG57" s="28"/>
      <c r="AH57" s="3"/>
      <c r="AI57" s="1"/>
      <c r="AJ57" s="1"/>
      <c r="AK57" s="1"/>
      <c r="AL57" s="10"/>
      <c r="AM57" s="1"/>
      <c r="AN57" s="10"/>
      <c r="AO57" s="10"/>
      <c r="AP57" s="10"/>
      <c r="AQ57" s="10"/>
      <c r="AR57" s="6"/>
      <c r="AS57" s="3"/>
      <c r="AT57" s="33"/>
      <c r="AU57" s="6"/>
      <c r="AV57" s="3"/>
      <c r="AW57" s="3"/>
      <c r="AX57" s="3"/>
      <c r="AY57" s="6"/>
      <c r="AZ57" s="3"/>
      <c r="BA57" s="3"/>
      <c r="BB57" s="3"/>
      <c r="BC57" s="3"/>
      <c r="BD57" s="3"/>
      <c r="BE57" s="3"/>
      <c r="BF57" s="3"/>
      <c r="BG57" s="3"/>
      <c r="BH57" s="49"/>
      <c r="BI57"/>
    </row>
    <row r="58" spans="1:68" ht="15" customHeight="1" x14ac:dyDescent="0.2">
      <c r="AR58" s="6"/>
      <c r="AS58" s="3"/>
      <c r="AT58" s="52"/>
      <c r="AU58" s="10"/>
      <c r="AY58" s="10"/>
      <c r="AZ58" s="10"/>
      <c r="BG58" s="18"/>
      <c r="BH58" s="91"/>
      <c r="BO58" s="10"/>
      <c r="BP58" s="10"/>
    </row>
    <row r="59" spans="1:68" s="6" customFormat="1" ht="30" customHeight="1" x14ac:dyDescent="0.2">
      <c r="A59" s="3"/>
      <c r="B59" s="3"/>
      <c r="C59" s="13"/>
      <c r="D59" s="13"/>
      <c r="E59" s="3"/>
      <c r="F59" s="3"/>
      <c r="G59" s="3"/>
      <c r="H59" s="3"/>
      <c r="I59" s="28"/>
      <c r="J59" s="28"/>
      <c r="K59" s="10"/>
      <c r="L59" s="10"/>
      <c r="M59" s="10"/>
      <c r="N59" s="10"/>
      <c r="O59" s="3"/>
      <c r="P59" s="3"/>
      <c r="Q59" s="3"/>
      <c r="R59" s="3"/>
      <c r="S59" s="28"/>
      <c r="T59" s="10"/>
      <c r="U59" s="1"/>
      <c r="V59" s="1"/>
      <c r="W59" s="1"/>
      <c r="X59" s="3"/>
      <c r="Y59" s="1"/>
      <c r="Z59" s="1"/>
      <c r="AA59" s="1"/>
      <c r="AB59" s="3"/>
      <c r="AC59" s="3"/>
      <c r="AD59" s="3"/>
      <c r="AE59" s="3"/>
      <c r="AF59" s="3"/>
      <c r="AG59" s="28"/>
      <c r="AH59" s="3"/>
      <c r="AI59" s="1"/>
      <c r="AJ59" s="1"/>
      <c r="AK59" s="1"/>
      <c r="AL59" s="10"/>
      <c r="AM59" s="1"/>
      <c r="AN59" s="10"/>
      <c r="AO59" s="10"/>
      <c r="AP59" s="10"/>
      <c r="AQ59" s="10"/>
      <c r="AR59" s="10"/>
      <c r="AS59" s="3"/>
      <c r="AT59" s="52"/>
      <c r="AU59" s="14"/>
      <c r="AV59" s="10"/>
      <c r="AW59" s="10"/>
      <c r="AX59" s="10"/>
      <c r="AY59" s="10"/>
      <c r="AZ59" s="10"/>
      <c r="BA59" s="10"/>
      <c r="BB59" s="10"/>
      <c r="BC59" s="10"/>
      <c r="BD59" s="10"/>
      <c r="BE59" s="3"/>
      <c r="BF59" s="10"/>
      <c r="BG59" s="10"/>
      <c r="BH59" s="49"/>
      <c r="BI59"/>
    </row>
    <row r="60" spans="1:68" s="6" customFormat="1" ht="39.9" customHeight="1" x14ac:dyDescent="0.2">
      <c r="A60" s="3"/>
      <c r="B60" s="3"/>
      <c r="C60" s="13"/>
      <c r="D60" s="13"/>
      <c r="E60" s="3"/>
      <c r="F60" s="3"/>
      <c r="G60" s="3"/>
      <c r="H60" s="3"/>
      <c r="I60" s="28"/>
      <c r="J60" s="28"/>
      <c r="K60" s="10"/>
      <c r="L60" s="10"/>
      <c r="M60" s="10"/>
      <c r="N60" s="10"/>
      <c r="O60" s="3"/>
      <c r="P60" s="3"/>
      <c r="Q60" s="3"/>
      <c r="R60" s="3"/>
      <c r="S60" s="28"/>
      <c r="T60" s="10"/>
      <c r="U60" s="1"/>
      <c r="V60" s="1"/>
      <c r="W60" s="1"/>
      <c r="X60" s="3"/>
      <c r="Y60" s="1"/>
      <c r="Z60" s="1"/>
      <c r="AA60" s="1"/>
      <c r="AB60" s="3"/>
      <c r="AC60" s="3"/>
      <c r="AD60" s="3"/>
      <c r="AE60" s="3"/>
      <c r="AF60" s="3"/>
      <c r="AG60" s="28"/>
      <c r="AH60" s="3"/>
      <c r="AI60" s="1"/>
      <c r="AJ60" s="1"/>
      <c r="AK60" s="1"/>
      <c r="AL60" s="10"/>
      <c r="AM60" s="1"/>
      <c r="AN60" s="10"/>
      <c r="AO60" s="10"/>
      <c r="AP60" s="10"/>
      <c r="AQ60" s="10"/>
      <c r="AR60" s="10"/>
      <c r="AS60" s="11"/>
      <c r="AT60" s="10"/>
      <c r="AU60" s="14"/>
      <c r="AV60" s="10"/>
      <c r="AW60" s="10"/>
      <c r="AX60" s="10"/>
      <c r="AZ60" s="12"/>
      <c r="BA60" s="10"/>
      <c r="BB60" s="10"/>
      <c r="BC60" s="10"/>
      <c r="BD60" s="10"/>
      <c r="BE60" s="3"/>
      <c r="BF60" s="10"/>
      <c r="BG60" s="10"/>
      <c r="BH60" s="49"/>
      <c r="BI60"/>
    </row>
    <row r="61" spans="1:68" s="6" customFormat="1" ht="39.9" customHeight="1" x14ac:dyDescent="0.2">
      <c r="A61" s="3"/>
      <c r="B61" s="3"/>
      <c r="C61" s="13"/>
      <c r="D61" s="13"/>
      <c r="E61" s="3"/>
      <c r="F61" s="3"/>
      <c r="G61" s="3"/>
      <c r="H61" s="3"/>
      <c r="I61" s="28"/>
      <c r="J61" s="28"/>
      <c r="K61" s="10"/>
      <c r="L61" s="10"/>
      <c r="M61" s="10"/>
      <c r="N61" s="10"/>
      <c r="O61" s="3"/>
      <c r="P61" s="3"/>
      <c r="Q61" s="3"/>
      <c r="R61" s="3"/>
      <c r="S61" s="28"/>
      <c r="T61" s="10"/>
      <c r="U61" s="1"/>
      <c r="V61" s="1"/>
      <c r="W61" s="1"/>
      <c r="X61" s="3"/>
      <c r="Y61" s="1"/>
      <c r="Z61" s="1"/>
      <c r="AA61" s="1"/>
      <c r="AB61" s="3"/>
      <c r="AC61" s="3"/>
      <c r="AD61" s="3"/>
      <c r="AE61" s="3"/>
      <c r="AF61" s="3"/>
      <c r="AG61" s="28"/>
      <c r="AH61" s="3"/>
      <c r="AI61" s="1"/>
      <c r="AJ61" s="1"/>
      <c r="AK61" s="1"/>
      <c r="AL61" s="10"/>
      <c r="AM61" s="1"/>
      <c r="AN61" s="10"/>
      <c r="AO61" s="10"/>
      <c r="AP61" s="10"/>
      <c r="AQ61" s="10"/>
      <c r="AR61" s="10"/>
      <c r="AS61" s="11"/>
      <c r="AT61" s="12"/>
      <c r="AU61" s="14"/>
      <c r="AV61" s="10"/>
      <c r="AW61" s="10"/>
      <c r="AX61" s="10"/>
      <c r="AZ61" s="12"/>
      <c r="BA61" s="10"/>
      <c r="BB61" s="10"/>
      <c r="BC61" s="10"/>
      <c r="BD61" s="10"/>
      <c r="BE61" s="3"/>
      <c r="BF61" s="10"/>
      <c r="BG61" s="10"/>
      <c r="BH61" s="49"/>
      <c r="BI61"/>
    </row>
    <row r="62" spans="1:68" s="6" customFormat="1" ht="39.9" customHeight="1" x14ac:dyDescent="0.2">
      <c r="A62" s="3"/>
      <c r="B62" s="3"/>
      <c r="C62" s="13"/>
      <c r="D62" s="13"/>
      <c r="E62" s="3"/>
      <c r="F62" s="3"/>
      <c r="G62" s="3"/>
      <c r="H62" s="3"/>
      <c r="I62" s="28"/>
      <c r="J62" s="28"/>
      <c r="K62" s="10"/>
      <c r="L62" s="10"/>
      <c r="M62" s="10"/>
      <c r="N62" s="10"/>
      <c r="O62" s="3"/>
      <c r="P62" s="3"/>
      <c r="Q62" s="3"/>
      <c r="R62" s="3"/>
      <c r="S62" s="28"/>
      <c r="T62" s="10"/>
      <c r="U62" s="1"/>
      <c r="V62" s="1"/>
      <c r="W62" s="1"/>
      <c r="X62" s="3"/>
      <c r="Y62" s="1"/>
      <c r="Z62" s="1"/>
      <c r="AA62" s="1"/>
      <c r="AB62" s="3"/>
      <c r="AC62" s="3"/>
      <c r="AD62" s="3"/>
      <c r="AE62" s="3"/>
      <c r="AF62" s="3"/>
      <c r="AG62" s="28"/>
      <c r="AH62" s="3"/>
      <c r="AI62" s="1"/>
      <c r="AJ62" s="1"/>
      <c r="AK62" s="1"/>
      <c r="AL62" s="10"/>
      <c r="AM62" s="1"/>
      <c r="AN62" s="10"/>
      <c r="AO62" s="10"/>
      <c r="AP62" s="10"/>
      <c r="AQ62" s="10"/>
      <c r="AR62" s="10"/>
      <c r="AS62" s="11"/>
      <c r="AT62" s="12"/>
      <c r="AV62" s="10"/>
      <c r="AW62" s="10"/>
      <c r="AX62" s="10"/>
      <c r="AZ62" s="12"/>
      <c r="BA62" s="10"/>
      <c r="BB62" s="10"/>
      <c r="BC62" s="10"/>
      <c r="BD62" s="10"/>
      <c r="BE62" s="3"/>
      <c r="BF62" s="10"/>
      <c r="BG62" s="10"/>
      <c r="BH62" s="49"/>
      <c r="BI62"/>
    </row>
    <row r="63" spans="1:68" s="6" customFormat="1" ht="39.9" customHeight="1" x14ac:dyDescent="0.2">
      <c r="A63" s="3"/>
      <c r="B63" s="3"/>
      <c r="C63" s="13"/>
      <c r="D63" s="13"/>
      <c r="E63" s="3"/>
      <c r="F63" s="3"/>
      <c r="G63" s="3"/>
      <c r="H63" s="3"/>
      <c r="I63" s="28"/>
      <c r="J63" s="28"/>
      <c r="K63" s="10"/>
      <c r="L63" s="10"/>
      <c r="M63" s="10"/>
      <c r="N63" s="10"/>
      <c r="O63" s="3"/>
      <c r="P63" s="3"/>
      <c r="Q63" s="3"/>
      <c r="R63" s="3"/>
      <c r="S63" s="28"/>
      <c r="T63" s="10"/>
      <c r="U63" s="1"/>
      <c r="V63" s="1"/>
      <c r="W63" s="1"/>
      <c r="X63" s="3"/>
      <c r="Y63" s="1"/>
      <c r="Z63" s="1"/>
      <c r="AA63" s="1"/>
      <c r="AB63" s="3"/>
      <c r="AC63" s="3"/>
      <c r="AD63" s="3"/>
      <c r="AE63" s="3"/>
      <c r="AF63" s="3"/>
      <c r="AG63" s="28"/>
      <c r="AH63" s="3"/>
      <c r="AI63" s="1"/>
      <c r="AJ63" s="1"/>
      <c r="AK63" s="1"/>
      <c r="AL63" s="10"/>
      <c r="AM63" s="1"/>
      <c r="AN63" s="10"/>
      <c r="AO63" s="10"/>
      <c r="AP63" s="10"/>
      <c r="AQ63" s="10"/>
      <c r="AR63" s="10"/>
      <c r="AS63" s="11"/>
      <c r="AT63" s="10"/>
      <c r="AV63" s="10"/>
      <c r="AW63" s="10"/>
      <c r="AX63" s="10"/>
      <c r="AZ63" s="12"/>
      <c r="BA63" s="10"/>
      <c r="BB63" s="10"/>
      <c r="BC63" s="10"/>
      <c r="BD63" s="10"/>
      <c r="BE63" s="3"/>
      <c r="BF63" s="10"/>
      <c r="BG63" s="10"/>
      <c r="BH63" s="49"/>
      <c r="BI63"/>
    </row>
  </sheetData>
  <mergeCells count="180">
    <mergeCell ref="B2:H3"/>
    <mergeCell ref="L2:M2"/>
    <mergeCell ref="T2:W3"/>
    <mergeCell ref="AH2:AK3"/>
    <mergeCell ref="AO2:AP2"/>
    <mergeCell ref="C4:D4"/>
    <mergeCell ref="AN4:AP4"/>
    <mergeCell ref="B6:B9"/>
    <mergeCell ref="J6:J14"/>
    <mergeCell ref="T6:T9"/>
    <mergeCell ref="AH6:AH9"/>
    <mergeCell ref="AX6:AX7"/>
    <mergeCell ref="AZ6:AZ7"/>
    <mergeCell ref="BE6:BE7"/>
    <mergeCell ref="B10:B13"/>
    <mergeCell ref="AU4:AU11"/>
    <mergeCell ref="AX4:AX5"/>
    <mergeCell ref="AY4:AY11"/>
    <mergeCell ref="AZ4:AZ5"/>
    <mergeCell ref="BE4:BE5"/>
    <mergeCell ref="L5:M5"/>
    <mergeCell ref="V5:W5"/>
    <mergeCell ref="AH5:AI5"/>
    <mergeCell ref="AJ5:AK5"/>
    <mergeCell ref="AO5:AP5"/>
    <mergeCell ref="BH6:BH7"/>
    <mergeCell ref="BF7:BG7"/>
    <mergeCell ref="AX8:AX9"/>
    <mergeCell ref="AZ8:AZ9"/>
    <mergeCell ref="BE8:BE9"/>
    <mergeCell ref="BA9:BB9"/>
    <mergeCell ref="BA7:BB7"/>
    <mergeCell ref="BF9:BG9"/>
    <mergeCell ref="BA5:BB5"/>
    <mergeCell ref="BF5:BG5"/>
    <mergeCell ref="BF11:BG11"/>
    <mergeCell ref="AU12:AU19"/>
    <mergeCell ref="AX12:AX13"/>
    <mergeCell ref="AY12:AY19"/>
    <mergeCell ref="AZ12:AZ13"/>
    <mergeCell ref="BE12:BE13"/>
    <mergeCell ref="BD4:BD11"/>
    <mergeCell ref="AV9:AW9"/>
    <mergeCell ref="T10:T13"/>
    <mergeCell ref="AH10:AH13"/>
    <mergeCell ref="AX10:AX11"/>
    <mergeCell ref="AZ10:AZ11"/>
    <mergeCell ref="BE10:BE11"/>
    <mergeCell ref="BA11:BB11"/>
    <mergeCell ref="AV11:AW11"/>
    <mergeCell ref="BH14:BH15"/>
    <mergeCell ref="J15:J23"/>
    <mergeCell ref="AX16:AX17"/>
    <mergeCell ref="AZ16:AZ17"/>
    <mergeCell ref="BE16:BE17"/>
    <mergeCell ref="AZ20:AZ21"/>
    <mergeCell ref="BE20:BE21"/>
    <mergeCell ref="B14:B17"/>
    <mergeCell ref="T14:T17"/>
    <mergeCell ref="AH14:AH17"/>
    <mergeCell ref="AX14:AX15"/>
    <mergeCell ref="AZ14:AZ15"/>
    <mergeCell ref="BE14:BE15"/>
    <mergeCell ref="BD12:BD19"/>
    <mergeCell ref="AV17:AW17"/>
    <mergeCell ref="AV19:AW19"/>
    <mergeCell ref="BH22:BH23"/>
    <mergeCell ref="J24:J32"/>
    <mergeCell ref="AX24:AX25"/>
    <mergeCell ref="AZ24:AZ25"/>
    <mergeCell ref="BE24:BE25"/>
    <mergeCell ref="BF25:BG25"/>
    <mergeCell ref="AZ28:AZ29"/>
    <mergeCell ref="BE28:BE29"/>
    <mergeCell ref="B22:B25"/>
    <mergeCell ref="T22:T25"/>
    <mergeCell ref="AH22:AH25"/>
    <mergeCell ref="AX22:AX23"/>
    <mergeCell ref="AZ22:AZ23"/>
    <mergeCell ref="BE22:BE23"/>
    <mergeCell ref="BD20:BD27"/>
    <mergeCell ref="AV24:AW24"/>
    <mergeCell ref="B18:B21"/>
    <mergeCell ref="T18:T21"/>
    <mergeCell ref="AH18:AH21"/>
    <mergeCell ref="AX18:AX19"/>
    <mergeCell ref="AZ18:AZ19"/>
    <mergeCell ref="BE18:BE19"/>
    <mergeCell ref="BA19:BB19"/>
    <mergeCell ref="AU20:AU27"/>
    <mergeCell ref="B26:B29"/>
    <mergeCell ref="T26:T29"/>
    <mergeCell ref="AH26:AH29"/>
    <mergeCell ref="AX26:AX27"/>
    <mergeCell ref="AZ26:AZ27"/>
    <mergeCell ref="BE26:BE27"/>
    <mergeCell ref="AU28:AU35"/>
    <mergeCell ref="AX28:AX29"/>
    <mergeCell ref="AY28:AY35"/>
    <mergeCell ref="AY20:AY27"/>
    <mergeCell ref="BH30:BH31"/>
    <mergeCell ref="AX32:AX33"/>
    <mergeCell ref="AZ32:AZ33"/>
    <mergeCell ref="BE32:BE33"/>
    <mergeCell ref="BE36:BE37"/>
    <mergeCell ref="B30:B33"/>
    <mergeCell ref="T30:T33"/>
    <mergeCell ref="AH30:AH33"/>
    <mergeCell ref="AX30:AX31"/>
    <mergeCell ref="AZ30:AZ31"/>
    <mergeCell ref="BE30:BE31"/>
    <mergeCell ref="B39:B43"/>
    <mergeCell ref="BF39:BG39"/>
    <mergeCell ref="AX40:AX41"/>
    <mergeCell ref="BE40:BE41"/>
    <mergeCell ref="BH40:BH41"/>
    <mergeCell ref="AX42:AX43"/>
    <mergeCell ref="BF37:BG37"/>
    <mergeCell ref="T38:T43"/>
    <mergeCell ref="AX38:AX39"/>
    <mergeCell ref="BE38:BE39"/>
    <mergeCell ref="BE42:BE43"/>
    <mergeCell ref="BF43:BG43"/>
    <mergeCell ref="B34:B38"/>
    <mergeCell ref="T34:T37"/>
    <mergeCell ref="AH34:AH37"/>
    <mergeCell ref="AX34:AX35"/>
    <mergeCell ref="AZ34:AZ35"/>
    <mergeCell ref="BE34:BE35"/>
    <mergeCell ref="AX36:AX37"/>
    <mergeCell ref="D50:E50"/>
    <mergeCell ref="V50:W50"/>
    <mergeCell ref="AJ50:AK50"/>
    <mergeCell ref="AU36:AU49"/>
    <mergeCell ref="D47:E47"/>
    <mergeCell ref="V47:W47"/>
    <mergeCell ref="AJ47:AK47"/>
    <mergeCell ref="D48:E48"/>
    <mergeCell ref="V48:W48"/>
    <mergeCell ref="AJ48:AK48"/>
    <mergeCell ref="D49:E49"/>
    <mergeCell ref="D46:E46"/>
    <mergeCell ref="V46:W46"/>
    <mergeCell ref="AJ46:AK46"/>
    <mergeCell ref="D45:K45"/>
    <mergeCell ref="V45:Y45"/>
    <mergeCell ref="AJ45:AM45"/>
    <mergeCell ref="V49:W49"/>
    <mergeCell ref="AJ49:AK49"/>
    <mergeCell ref="AV15:AW15"/>
    <mergeCell ref="BF15:BG15"/>
    <mergeCell ref="BF54:BG54"/>
    <mergeCell ref="AU55:AV55"/>
    <mergeCell ref="BA55:BB55"/>
    <mergeCell ref="AU56:AV56"/>
    <mergeCell ref="BA56:BB56"/>
    <mergeCell ref="J33:J43"/>
    <mergeCell ref="BD28:BD35"/>
    <mergeCell ref="AU51:AW51"/>
    <mergeCell ref="BA51:BB51"/>
    <mergeCell ref="AU52:AV52"/>
    <mergeCell ref="BA52:BB52"/>
    <mergeCell ref="AU53:AV53"/>
    <mergeCell ref="BA53:BB53"/>
    <mergeCell ref="AU54:AV54"/>
    <mergeCell ref="BA54:BB54"/>
    <mergeCell ref="BE48:BE49"/>
    <mergeCell ref="BE46:BE47"/>
    <mergeCell ref="BD36:BD49"/>
    <mergeCell ref="BE44:BE45"/>
    <mergeCell ref="AX20:AX21"/>
    <mergeCell ref="BA20:BB20"/>
    <mergeCell ref="BA23:BB23"/>
    <mergeCell ref="BF22:BG22"/>
    <mergeCell ref="AV35:AW35"/>
    <mergeCell ref="AV37:AW37"/>
    <mergeCell ref="AV41:AW41"/>
    <mergeCell ref="AV45:AW45"/>
    <mergeCell ref="AV48:AW48"/>
    <mergeCell ref="BF44:BG44"/>
  </mergeCells>
  <phoneticPr fontId="3"/>
  <printOptions horizontalCentered="1" verticalCentered="1"/>
  <pageMargins left="0" right="0" top="0" bottom="0" header="0.31496062992125984" footer="0.31496062992125984"/>
  <pageSetup paperSize="9" scale="52" orientation="landscape" horizontalDpi="0" verticalDpi="0" r:id="rId1"/>
  <rowBreaks count="1" manualBreakCount="1">
    <brk id="24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結果</vt:lpstr>
      <vt:lpstr>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</dc:creator>
  <cp:lastModifiedBy>康浩 今井</cp:lastModifiedBy>
  <cp:lastPrinted>2025-12-21T13:37:39Z</cp:lastPrinted>
  <dcterms:created xsi:type="dcterms:W3CDTF">2004-04-03T04:25:14Z</dcterms:created>
  <dcterms:modified xsi:type="dcterms:W3CDTF">2025-12-21T13:40:59Z</dcterms:modified>
</cp:coreProperties>
</file>